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.baintern.de\dfs\727\Ablagen\D72714-JC-FO\Trägerversammlung\Trägerversammlung Jobcenter\2017\TV 27.März 2017\Zielvereinbarung  2017\"/>
    </mc:Choice>
  </mc:AlternateContent>
  <bookViews>
    <workbookView xWindow="1080" yWindow="675" windowWidth="17640" windowHeight="9975"/>
  </bookViews>
  <sheets>
    <sheet name="Zielwerte_1" sheetId="1" r:id="rId1"/>
  </sheets>
  <definedNames>
    <definedName name="_xlnm.Print_Area" localSheetId="0">Zielwerte_1!$A$1:$AI$38</definedName>
    <definedName name="_xlnm.Print_Titles" localSheetId="0">Zielwerte_1!$4:$9</definedName>
  </definedNames>
  <calcPr calcId="152511"/>
</workbook>
</file>

<file path=xl/calcChain.xml><?xml version="1.0" encoding="utf-8"?>
<calcChain xmlns="http://schemas.openxmlformats.org/spreadsheetml/2006/main">
  <c r="AJ11" i="1" l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10" i="1"/>
  <c r="K38" i="1" l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AI38" i="1" l="1"/>
  <c r="AH38" i="1"/>
  <c r="AC38" i="1"/>
  <c r="Q38" i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10" i="1"/>
  <c r="AI21" i="1" l="1"/>
  <c r="AC34" i="1" l="1"/>
  <c r="AC29" i="1"/>
  <c r="AC21" i="1"/>
  <c r="AC14" i="1"/>
  <c r="AC10" i="1"/>
  <c r="AI34" i="1"/>
  <c r="AI29" i="1"/>
  <c r="AI14" i="1"/>
  <c r="AI10" i="1"/>
  <c r="AI11" i="1" l="1"/>
  <c r="AC11" i="1" l="1"/>
  <c r="AC12" i="1"/>
  <c r="AC13" i="1"/>
  <c r="AC15" i="1"/>
  <c r="AC16" i="1"/>
  <c r="AC17" i="1"/>
  <c r="AC18" i="1"/>
  <c r="AC19" i="1"/>
  <c r="AC20" i="1"/>
  <c r="AC22" i="1"/>
  <c r="AC23" i="1"/>
  <c r="AC24" i="1"/>
  <c r="AC25" i="1"/>
  <c r="AC26" i="1"/>
  <c r="AC27" i="1"/>
  <c r="AC28" i="1"/>
  <c r="AC30" i="1"/>
  <c r="AC31" i="1"/>
  <c r="AC32" i="1"/>
  <c r="AC33" i="1"/>
  <c r="AC35" i="1"/>
  <c r="AC36" i="1"/>
  <c r="AC37" i="1"/>
  <c r="AH34" i="1" l="1"/>
  <c r="AH29" i="1"/>
  <c r="AH21" i="1"/>
  <c r="AH14" i="1"/>
  <c r="AH10" i="1"/>
  <c r="AI36" i="1" l="1"/>
  <c r="AI37" i="1"/>
  <c r="AI31" i="1"/>
  <c r="AI32" i="1"/>
  <c r="AI33" i="1"/>
  <c r="AI35" i="1"/>
  <c r="AI30" i="1"/>
  <c r="AI12" i="1"/>
  <c r="AI13" i="1"/>
  <c r="AI15" i="1"/>
  <c r="AI16" i="1"/>
  <c r="AI17" i="1"/>
  <c r="AI18" i="1"/>
  <c r="AI19" i="1"/>
  <c r="AI20" i="1"/>
  <c r="AI22" i="1"/>
  <c r="AI23" i="1"/>
  <c r="AI24" i="1"/>
  <c r="AI25" i="1"/>
  <c r="AI26" i="1"/>
  <c r="AI27" i="1"/>
  <c r="AI28" i="1"/>
</calcChain>
</file>

<file path=xl/sharedStrings.xml><?xml version="1.0" encoding="utf-8"?>
<sst xmlns="http://schemas.openxmlformats.org/spreadsheetml/2006/main" count="100" uniqueCount="50">
  <si>
    <t>LZB</t>
  </si>
  <si>
    <t>JC</t>
  </si>
  <si>
    <t>IIa</t>
  </si>
  <si>
    <t>Ie</t>
  </si>
  <si>
    <t>Ib</t>
  </si>
  <si>
    <t>IIb</t>
  </si>
  <si>
    <t xml:space="preserve">    71504 JC Aschaffenburg</t>
  </si>
  <si>
    <t xml:space="preserve">    71506 JC Miltenberg</t>
  </si>
  <si>
    <t xml:space="preserve">    72304 JC Bayreuth</t>
  </si>
  <si>
    <t xml:space="preserve">    72712 JC Bamberg</t>
  </si>
  <si>
    <t xml:space="preserve">    72714 JC Forchheim</t>
  </si>
  <si>
    <t xml:space="preserve">    74704 JC Haßberge</t>
  </si>
  <si>
    <t xml:space="preserve">    74710 JC Schweinfurt</t>
  </si>
  <si>
    <t xml:space="preserve">    75902 JC Kitzingen</t>
  </si>
  <si>
    <t xml:space="preserve">    75910 JC Main-Spessart</t>
  </si>
  <si>
    <t xml:space="preserve">    72306 JC Kulmbach</t>
  </si>
  <si>
    <t xml:space="preserve">    72310 JC Hof</t>
  </si>
  <si>
    <t xml:space="preserve">    72704 JC Coburg</t>
  </si>
  <si>
    <t xml:space="preserve">    72706 JC Kronach</t>
  </si>
  <si>
    <t xml:space="preserve">    72708 JC Lichtenfels</t>
  </si>
  <si>
    <t xml:space="preserve">    74702 JC Bad Kissingen</t>
  </si>
  <si>
    <t xml:space="preserve">    74706 JC Rhön-Grabfeld</t>
  </si>
  <si>
    <t xml:space="preserve">    72308 JC Hof, Stadt</t>
  </si>
  <si>
    <t xml:space="preserve">    71502 JC Aschaffenburg, Stadt</t>
  </si>
  <si>
    <t xml:space="preserve">    72302 JC Bayreuth, Stadt</t>
  </si>
  <si>
    <t xml:space="preserve">    72702 JC Coburg, Stadt</t>
  </si>
  <si>
    <t xml:space="preserve">    72710 JC Bamberg, Stadt</t>
  </si>
  <si>
    <t xml:space="preserve">    75906 JC Würzburg, Stadt</t>
  </si>
  <si>
    <t>Veränderungs-rate in %</t>
  </si>
  <si>
    <t>715 AA Aschaffenburg</t>
  </si>
  <si>
    <t>723 AA Bayreuth-Hof</t>
  </si>
  <si>
    <t>727 AA Bamberg-Coburg</t>
  </si>
  <si>
    <t>747 AA Schweinfurt</t>
  </si>
  <si>
    <t>759 AA Würzburg</t>
  </si>
  <si>
    <t>AA / Jobcenter</t>
  </si>
  <si>
    <t>IS Würzburg</t>
  </si>
  <si>
    <t xml:space="preserve">    72312 JC Fichtelgebirge</t>
  </si>
  <si>
    <t>geplante eLb-Entwicklung in %</t>
  </si>
  <si>
    <t>IQ ohne Flucht</t>
  </si>
  <si>
    <t>LLU ohne Flucht</t>
  </si>
  <si>
    <t>RD Bayern</t>
  </si>
  <si>
    <t>Zielwerte 2017</t>
  </si>
  <si>
    <t>Istwert 2016</t>
  </si>
  <si>
    <t>Zielwert 2017</t>
  </si>
  <si>
    <t>Istwert 2016 absolut</t>
  </si>
  <si>
    <t>Zielwert 2017 absolut</t>
  </si>
  <si>
    <t>Prognosewert  2017 absolut</t>
  </si>
  <si>
    <t>IQ nur Asyl/Flucht</t>
  </si>
  <si>
    <t>IQ gesamt</t>
  </si>
  <si>
    <t>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</si>
</sst>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%"/>
    <numFmt numFmtId="167" formatCode="0.000"/>
    <numFmt numFmtId="168" formatCode="0.000%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E2001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ck">
        <color theme="0"/>
      </right>
      <top/>
      <bottom style="thick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 applyFill="0"/>
    <xf numFmtId="0" fontId="1" fillId="0" borderId="0" applyFill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5" fontId="0" fillId="0" borderId="0" xfId="0" applyNumberFormat="1" applyFill="1"/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/>
    <xf numFmtId="0" fontId="0" fillId="0" borderId="0" xfId="0" applyFill="1" applyBorder="1" applyAlignment="1">
      <alignment vertical="top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0" fontId="3" fillId="3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165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3" fontId="4" fillId="0" borderId="2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4" fontId="4" fillId="0" borderId="0" xfId="2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165" fontId="2" fillId="0" borderId="2" xfId="0" applyNumberFormat="1" applyFont="1" applyFill="1" applyBorder="1" applyAlignment="1">
      <alignment horizontal="right"/>
    </xf>
    <xf numFmtId="165" fontId="5" fillId="0" borderId="0" xfId="0" applyNumberFormat="1" applyFont="1" applyFill="1"/>
    <xf numFmtId="168" fontId="0" fillId="0" borderId="0" xfId="2" applyNumberFormat="1" applyFont="1" applyFill="1"/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2" fontId="0" fillId="0" borderId="0" xfId="2" applyNumberFormat="1" applyFont="1" applyFill="1"/>
    <xf numFmtId="2" fontId="0" fillId="0" borderId="0" xfId="0" applyNumberFormat="1" applyFill="1"/>
    <xf numFmtId="167" fontId="0" fillId="0" borderId="0" xfId="0" applyNumberFormat="1" applyFill="1"/>
    <xf numFmtId="10" fontId="0" fillId="0" borderId="0" xfId="2" applyNumberFormat="1" applyFont="1" applyFill="1"/>
    <xf numFmtId="166" fontId="0" fillId="0" borderId="0" xfId="2" applyNumberFormat="1" applyFont="1" applyFill="1" applyBorder="1"/>
    <xf numFmtId="166" fontId="0" fillId="0" borderId="0" xfId="2" applyNumberFormat="1" applyFont="1" applyFill="1"/>
    <xf numFmtId="0" fontId="0" fillId="4" borderId="0" xfId="0" applyFill="1"/>
    <xf numFmtId="164" fontId="4" fillId="0" borderId="5" xfId="2" applyNumberFormat="1" applyFont="1" applyFill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4" fontId="4" fillId="5" borderId="7" xfId="2" applyNumberFormat="1" applyFont="1" applyFill="1" applyBorder="1" applyAlignment="1">
      <alignment horizontal="right"/>
    </xf>
    <xf numFmtId="164" fontId="2" fillId="5" borderId="8" xfId="2" applyNumberFormat="1" applyFont="1" applyFill="1" applyBorder="1" applyAlignment="1">
      <alignment horizontal="right"/>
    </xf>
    <xf numFmtId="164" fontId="4" fillId="5" borderId="8" xfId="2" applyNumberFormat="1" applyFont="1" applyFill="1" applyBorder="1" applyAlignment="1">
      <alignment horizontal="right"/>
    </xf>
    <xf numFmtId="3" fontId="4" fillId="5" borderId="7" xfId="2" applyNumberFormat="1" applyFont="1" applyFill="1" applyBorder="1" applyAlignment="1">
      <alignment horizontal="right"/>
    </xf>
    <xf numFmtId="3" fontId="2" fillId="5" borderId="8" xfId="2" applyNumberFormat="1" applyFont="1" applyFill="1" applyBorder="1" applyAlignment="1">
      <alignment horizontal="right"/>
    </xf>
    <xf numFmtId="3" fontId="4" fillId="5" borderId="8" xfId="2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0" fillId="6" borderId="0" xfId="0" applyFill="1" applyBorder="1"/>
    <xf numFmtId="0" fontId="2" fillId="6" borderId="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2" xfId="0" applyFont="1" applyFill="1" applyBorder="1"/>
    <xf numFmtId="164" fontId="2" fillId="6" borderId="2" xfId="2" applyNumberFormat="1" applyFont="1" applyFill="1" applyBorder="1" applyAlignment="1">
      <alignment horizontal="right"/>
    </xf>
    <xf numFmtId="164" fontId="2" fillId="6" borderId="0" xfId="0" applyNumberFormat="1" applyFont="1" applyFill="1" applyBorder="1" applyAlignment="1">
      <alignment horizontal="right"/>
    </xf>
    <xf numFmtId="164" fontId="2" fillId="6" borderId="8" xfId="2" applyNumberFormat="1" applyFont="1" applyFill="1" applyBorder="1" applyAlignment="1">
      <alignment horizontal="right"/>
    </xf>
    <xf numFmtId="164" fontId="2" fillId="6" borderId="0" xfId="2" applyNumberFormat="1" applyFont="1" applyFill="1" applyBorder="1" applyAlignment="1">
      <alignment horizontal="right"/>
    </xf>
    <xf numFmtId="164" fontId="2" fillId="6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2" fillId="6" borderId="8" xfId="2" applyNumberFormat="1" applyFont="1" applyFill="1" applyBorder="1" applyAlignment="1">
      <alignment horizontal="right"/>
    </xf>
    <xf numFmtId="3" fontId="0" fillId="6" borderId="4" xfId="0" applyNumberFormat="1" applyFill="1" applyBorder="1" applyAlignment="1">
      <alignment horizontal="right"/>
    </xf>
    <xf numFmtId="165" fontId="0" fillId="6" borderId="4" xfId="0" applyNumberFormat="1" applyFill="1" applyBorder="1" applyAlignment="1">
      <alignment horizontal="right"/>
    </xf>
    <xf numFmtId="165" fontId="2" fillId="6" borderId="2" xfId="0" applyNumberFormat="1" applyFont="1" applyFill="1" applyBorder="1" applyAlignment="1">
      <alignment horizontal="right"/>
    </xf>
    <xf numFmtId="0" fontId="0" fillId="6" borderId="0" xfId="0" applyFill="1"/>
    <xf numFmtId="165" fontId="0" fillId="6" borderId="0" xfId="0" applyNumberFormat="1" applyFill="1"/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showGridLines="0" tabSelected="1" topLeftCell="D5" zoomScaleNormal="100" zoomScaleSheetLayoutView="100" workbookViewId="0">
      <selection activeCell="AC28" sqref="AC28"/>
    </sheetView>
  </sheetViews>
  <sheetFormatPr baseColWidth="10" defaultRowHeight="12.75" x14ac:dyDescent="0.2"/>
  <cols>
    <col min="1" max="3" width="0" style="1" hidden="1" customWidth="1"/>
    <col min="4" max="4" width="3.7109375" style="9" customWidth="1"/>
    <col min="5" max="5" width="1.42578125" style="9" customWidth="1"/>
    <col min="6" max="6" width="27" style="1" customWidth="1"/>
    <col min="7" max="7" width="13" style="1" customWidth="1"/>
    <col min="8" max="8" width="1.42578125" style="1" customWidth="1"/>
    <col min="9" max="9" width="8.5703125" style="1" customWidth="1"/>
    <col min="10" max="10" width="1.42578125" style="1" customWidth="1"/>
    <col min="11" max="11" width="9.42578125" style="1" customWidth="1"/>
    <col min="12" max="12" width="1.42578125" style="1" customWidth="1"/>
    <col min="13" max="13" width="12.85546875" style="1" bestFit="1" customWidth="1"/>
    <col min="14" max="14" width="1.42578125" style="1" customWidth="1"/>
    <col min="15" max="15" width="9.5703125" style="1" customWidth="1"/>
    <col min="16" max="16" width="1.42578125" style="1" customWidth="1"/>
    <col min="17" max="17" width="9.140625" style="1" customWidth="1"/>
    <col min="18" max="18" width="1.42578125" style="1" customWidth="1"/>
    <col min="19" max="19" width="12.85546875" style="1" bestFit="1" customWidth="1"/>
    <col min="20" max="20" width="1.42578125" style="1" customWidth="1"/>
    <col min="21" max="21" width="9.28515625" style="1" customWidth="1"/>
    <col min="22" max="22" width="1.42578125" style="1" customWidth="1"/>
    <col min="23" max="23" width="9" style="1" customWidth="1"/>
    <col min="24" max="24" width="2.140625" style="1" customWidth="1"/>
    <col min="25" max="25" width="12.7109375" style="1" bestFit="1" customWidth="1"/>
    <col min="26" max="26" width="1.42578125" style="1" customWidth="1"/>
    <col min="27" max="27" width="11" style="1" customWidth="1"/>
    <col min="28" max="28" width="1.42578125" style="1" customWidth="1"/>
    <col min="29" max="29" width="11.42578125" style="1"/>
    <col min="30" max="30" width="1.42578125" style="1" customWidth="1"/>
    <col min="31" max="31" width="12.28515625" style="4" customWidth="1"/>
    <col min="32" max="32" width="1.42578125" style="4" customWidth="1"/>
    <col min="33" max="33" width="13.28515625" style="11" customWidth="1"/>
    <col min="34" max="34" width="1.42578125" style="11" customWidth="1"/>
    <col min="35" max="35" width="14.7109375" style="11" customWidth="1"/>
    <col min="36" max="36" width="11.42578125" style="4" customWidth="1"/>
    <col min="37" max="38" width="11.42578125" style="4"/>
    <col min="39" max="39" width="11.7109375" style="4" bestFit="1" customWidth="1"/>
    <col min="40" max="40" width="11.42578125" style="4"/>
    <col min="41" max="43" width="11.7109375" style="4" bestFit="1" customWidth="1"/>
    <col min="44" max="16384" width="11.42578125" style="4"/>
  </cols>
  <sheetData>
    <row r="1" spans="1:42" customFormat="1" ht="11.25" customHeight="1" x14ac:dyDescent="0.2"/>
    <row r="2" spans="1:42" customFormat="1" ht="3.75" customHeight="1" x14ac:dyDescent="0.2"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42" customFormat="1" ht="11.25" customHeight="1" x14ac:dyDescent="0.2"/>
    <row r="4" spans="1:42" x14ac:dyDescent="0.2">
      <c r="D4" s="20" t="s">
        <v>41</v>
      </c>
    </row>
    <row r="5" spans="1:42" x14ac:dyDescent="0.2">
      <c r="D5" s="17" t="s">
        <v>35</v>
      </c>
    </row>
    <row r="6" spans="1:42" x14ac:dyDescent="0.2">
      <c r="D6" s="17"/>
    </row>
    <row r="7" spans="1:42" ht="13.5" thickBot="1" x14ac:dyDescent="0.25">
      <c r="D7" s="2"/>
      <c r="E7" s="2"/>
      <c r="F7" s="3"/>
      <c r="G7" s="69" t="s">
        <v>48</v>
      </c>
      <c r="H7" s="69"/>
      <c r="I7" s="69"/>
      <c r="J7" s="69"/>
      <c r="K7" s="69"/>
      <c r="L7" s="18"/>
      <c r="M7" s="69" t="s">
        <v>38</v>
      </c>
      <c r="N7" s="69"/>
      <c r="O7" s="69"/>
      <c r="P7" s="69"/>
      <c r="Q7" s="69"/>
      <c r="R7" s="18"/>
      <c r="S7" s="69" t="s">
        <v>47</v>
      </c>
      <c r="T7" s="69"/>
      <c r="U7" s="69"/>
      <c r="V7" s="69"/>
      <c r="W7" s="69"/>
      <c r="X7" s="18"/>
      <c r="Y7" s="69" t="s">
        <v>0</v>
      </c>
      <c r="Z7" s="69"/>
      <c r="AA7" s="69"/>
      <c r="AB7" s="69"/>
      <c r="AC7" s="69"/>
      <c r="AD7" s="19"/>
      <c r="AE7" s="69" t="s">
        <v>39</v>
      </c>
      <c r="AF7" s="69"/>
      <c r="AG7" s="69"/>
      <c r="AH7" s="69"/>
      <c r="AI7" s="70"/>
      <c r="AK7" s="18"/>
      <c r="AL7" s="18"/>
      <c r="AM7" s="18"/>
      <c r="AN7" s="18"/>
      <c r="AO7" s="18"/>
      <c r="AP7" s="18"/>
    </row>
    <row r="8" spans="1:42" ht="36.75" thickTop="1" x14ac:dyDescent="0.2">
      <c r="D8" s="10" t="s">
        <v>49</v>
      </c>
      <c r="E8" s="2"/>
      <c r="F8" s="10" t="s">
        <v>34</v>
      </c>
      <c r="G8" s="21" t="s">
        <v>28</v>
      </c>
      <c r="H8" s="21"/>
      <c r="I8" s="22" t="s">
        <v>42</v>
      </c>
      <c r="J8" s="22"/>
      <c r="K8" s="22" t="s">
        <v>43</v>
      </c>
      <c r="L8" s="2"/>
      <c r="M8" s="21" t="s">
        <v>28</v>
      </c>
      <c r="N8" s="21"/>
      <c r="O8" s="22" t="s">
        <v>42</v>
      </c>
      <c r="P8" s="22"/>
      <c r="Q8" s="22" t="s">
        <v>43</v>
      </c>
      <c r="R8" s="2"/>
      <c r="S8" s="21" t="s">
        <v>28</v>
      </c>
      <c r="T8" s="21"/>
      <c r="U8" s="22" t="s">
        <v>42</v>
      </c>
      <c r="V8" s="22"/>
      <c r="W8" s="22" t="s">
        <v>43</v>
      </c>
      <c r="X8" s="22"/>
      <c r="Y8" s="21" t="s">
        <v>28</v>
      </c>
      <c r="Z8" s="21"/>
      <c r="AA8" s="21" t="s">
        <v>44</v>
      </c>
      <c r="AB8" s="22"/>
      <c r="AC8" s="22" t="s">
        <v>45</v>
      </c>
      <c r="AD8" s="22"/>
      <c r="AE8" s="22" t="s">
        <v>28</v>
      </c>
      <c r="AF8" s="23"/>
      <c r="AG8" s="24" t="s">
        <v>44</v>
      </c>
      <c r="AH8" s="25"/>
      <c r="AI8" s="24" t="s">
        <v>46</v>
      </c>
      <c r="AJ8" s="21" t="s">
        <v>37</v>
      </c>
    </row>
    <row r="9" spans="1:42" ht="3.75" customHeight="1" x14ac:dyDescent="0.2">
      <c r="D9" s="5"/>
      <c r="E9" s="2"/>
      <c r="F9" s="6"/>
      <c r="G9" s="26"/>
      <c r="H9" s="21"/>
      <c r="I9" s="26"/>
      <c r="J9" s="22"/>
      <c r="K9" s="26"/>
      <c r="L9" s="2"/>
      <c r="M9" s="26"/>
      <c r="N9" s="21"/>
      <c r="O9" s="26"/>
      <c r="P9" s="22"/>
      <c r="Q9" s="26"/>
      <c r="R9" s="2"/>
      <c r="S9" s="26"/>
      <c r="T9" s="21"/>
      <c r="U9" s="26"/>
      <c r="V9" s="22"/>
      <c r="W9" s="26"/>
      <c r="X9" s="27"/>
      <c r="Y9" s="26"/>
      <c r="Z9" s="21"/>
      <c r="AA9" s="26"/>
      <c r="AB9" s="27"/>
      <c r="AC9" s="26"/>
      <c r="AD9" s="27"/>
      <c r="AE9" s="26"/>
      <c r="AF9" s="23"/>
      <c r="AG9" s="26"/>
      <c r="AH9" s="28"/>
      <c r="AI9" s="26"/>
      <c r="AJ9" s="26"/>
    </row>
    <row r="10" spans="1:42" s="13" customFormat="1" ht="15.75" customHeight="1" x14ac:dyDescent="0.2">
      <c r="A10" s="12"/>
      <c r="B10" s="12"/>
      <c r="C10" s="12"/>
      <c r="F10" s="13" t="s">
        <v>29</v>
      </c>
      <c r="G10" s="54">
        <v>-7.2984185457420576</v>
      </c>
      <c r="H10" s="29"/>
      <c r="I10" s="54">
        <v>28.168770534324743</v>
      </c>
      <c r="J10" s="22"/>
      <c r="K10" s="59">
        <f t="shared" ref="K10:K38" si="0">I10+(I10*G10/100)</f>
        <v>26.112895761540063</v>
      </c>
      <c r="L10" s="29"/>
      <c r="M10" s="54">
        <v>1.0527815579980615</v>
      </c>
      <c r="N10" s="29"/>
      <c r="O10" s="54">
        <v>30.627615062761503</v>
      </c>
      <c r="P10" s="22"/>
      <c r="Q10" s="59">
        <f t="shared" ref="Q10:Q38" si="1">O10+(O10*M10/100)</f>
        <v>30.950056945796891</v>
      </c>
      <c r="R10" s="29"/>
      <c r="S10" s="54">
        <v>-5.5737401860741169</v>
      </c>
      <c r="T10" s="29"/>
      <c r="U10" s="54">
        <v>12.015706806282724</v>
      </c>
      <c r="V10" s="22"/>
      <c r="W10" s="59">
        <f t="shared" ref="W10:W38" si="2">U10+(U10*S10/100)</f>
        <v>11.345982527380102</v>
      </c>
      <c r="X10" s="57"/>
      <c r="Y10" s="41">
        <v>1.9994521920398078</v>
      </c>
      <c r="Z10" s="30"/>
      <c r="AA10" s="31">
        <v>5156.916666666667</v>
      </c>
      <c r="AB10" s="27"/>
      <c r="AC10" s="62">
        <f t="shared" ref="AC10:AC38" si="3">AA10*(Y10%+1)</f>
        <v>5260.02675</v>
      </c>
      <c r="AD10" s="27"/>
      <c r="AE10" s="40">
        <v>1.1774970806208707</v>
      </c>
      <c r="AF10" s="29"/>
      <c r="AG10" s="65">
        <v>27722127.359999999</v>
      </c>
      <c r="AH10" s="32">
        <f t="shared" ref="AH10" si="4">SUM(AH11:AH13)</f>
        <v>0</v>
      </c>
      <c r="AI10" s="62">
        <f t="shared" ref="AI10" si="5">AG10*(AE10%+1)</f>
        <v>28048554.60035</v>
      </c>
      <c r="AJ10" s="42">
        <f>AE10-1.9</f>
        <v>-0.72250291937912925</v>
      </c>
    </row>
    <row r="11" spans="1:42" ht="15.75" customHeight="1" x14ac:dyDescent="0.2">
      <c r="A11" s="1" t="s">
        <v>1</v>
      </c>
      <c r="B11" s="1">
        <v>82306</v>
      </c>
      <c r="C11" s="1">
        <v>700</v>
      </c>
      <c r="D11" s="7" t="s">
        <v>5</v>
      </c>
      <c r="E11" s="2"/>
      <c r="F11" s="8" t="s">
        <v>23</v>
      </c>
      <c r="G11" s="55">
        <v>-6.7999999999999838</v>
      </c>
      <c r="H11" s="21"/>
      <c r="I11" s="55">
        <v>27.698014700831212</v>
      </c>
      <c r="J11" s="23"/>
      <c r="K11" s="60">
        <f t="shared" si="0"/>
        <v>25.814549701174695</v>
      </c>
      <c r="L11" s="2"/>
      <c r="M11" s="55">
        <v>1.0000000000000009</v>
      </c>
      <c r="N11" s="21"/>
      <c r="O11" s="55">
        <v>30.062427370753721</v>
      </c>
      <c r="P11" s="23"/>
      <c r="Q11" s="60">
        <f t="shared" si="1"/>
        <v>30.363051644461258</v>
      </c>
      <c r="R11" s="2"/>
      <c r="S11" s="55">
        <v>-12.000000000000011</v>
      </c>
      <c r="T11" s="21"/>
      <c r="U11" s="55">
        <v>14.577084583083385</v>
      </c>
      <c r="V11" s="23"/>
      <c r="W11" s="60">
        <f t="shared" si="2"/>
        <v>12.827834433113377</v>
      </c>
      <c r="X11" s="58"/>
      <c r="Y11" s="33">
        <v>1.0999999999999899</v>
      </c>
      <c r="Z11" s="23"/>
      <c r="AA11" s="34">
        <v>2057.75</v>
      </c>
      <c r="AB11" s="23"/>
      <c r="AC11" s="63">
        <f t="shared" si="3"/>
        <v>2080.3852499999998</v>
      </c>
      <c r="AD11" s="23"/>
      <c r="AE11" s="33">
        <v>-1.8999999999999997</v>
      </c>
      <c r="AF11" s="23"/>
      <c r="AG11" s="66">
        <v>10034324.620000001</v>
      </c>
      <c r="AH11" s="35"/>
      <c r="AI11" s="63">
        <f>AG11*(AE11%+1)</f>
        <v>9843672.4522200003</v>
      </c>
      <c r="AJ11" s="42">
        <f t="shared" ref="AJ11:AJ38" si="6">AE11-1.9</f>
        <v>-3.8</v>
      </c>
    </row>
    <row r="12" spans="1:42" ht="15.75" customHeight="1" x14ac:dyDescent="0.2">
      <c r="A12" s="1" t="s">
        <v>1</v>
      </c>
      <c r="B12" s="1">
        <v>82308</v>
      </c>
      <c r="C12" s="1">
        <v>700</v>
      </c>
      <c r="D12" s="7" t="s">
        <v>4</v>
      </c>
      <c r="E12" s="2"/>
      <c r="F12" s="8" t="s">
        <v>6</v>
      </c>
      <c r="G12" s="55">
        <v>-6.4000000000000057</v>
      </c>
      <c r="H12" s="2"/>
      <c r="I12" s="55">
        <v>24.57308037991595</v>
      </c>
      <c r="J12" s="23"/>
      <c r="K12" s="60">
        <f t="shared" si="0"/>
        <v>23.000403235601329</v>
      </c>
      <c r="L12" s="2"/>
      <c r="M12" s="55">
        <v>1.7999999999999794</v>
      </c>
      <c r="N12" s="2"/>
      <c r="O12" s="55">
        <v>26.963624544246912</v>
      </c>
      <c r="P12" s="23"/>
      <c r="Q12" s="60">
        <f t="shared" si="1"/>
        <v>27.448969786043349</v>
      </c>
      <c r="R12" s="2"/>
      <c r="S12" s="55">
        <v>10.099999999999998</v>
      </c>
      <c r="T12" s="2"/>
      <c r="U12" s="55">
        <v>9.9550639474593847</v>
      </c>
      <c r="V12" s="23"/>
      <c r="W12" s="60">
        <f t="shared" si="2"/>
        <v>10.960525406152783</v>
      </c>
      <c r="X12" s="58"/>
      <c r="Y12" s="33">
        <v>2.9000000000000137</v>
      </c>
      <c r="Z12" s="23"/>
      <c r="AA12" s="34">
        <v>1756.1666666666667</v>
      </c>
      <c r="AB12" s="23"/>
      <c r="AC12" s="63">
        <f t="shared" si="3"/>
        <v>1807.0955000000004</v>
      </c>
      <c r="AD12" s="23"/>
      <c r="AE12" s="33">
        <v>2.7</v>
      </c>
      <c r="AF12" s="23"/>
      <c r="AG12" s="67">
        <v>9786055.9100000001</v>
      </c>
      <c r="AH12" s="36"/>
      <c r="AI12" s="63">
        <f t="shared" ref="AI12:AI28" si="7">AG12*(AE12%+1)</f>
        <v>10050279.419569999</v>
      </c>
      <c r="AJ12" s="42">
        <f t="shared" si="6"/>
        <v>0.80000000000000027</v>
      </c>
    </row>
    <row r="13" spans="1:42" ht="15.75" customHeight="1" x14ac:dyDescent="0.2">
      <c r="A13" s="1" t="s">
        <v>1</v>
      </c>
      <c r="B13" s="1">
        <v>82708</v>
      </c>
      <c r="C13" s="1">
        <v>700</v>
      </c>
      <c r="D13" s="7" t="s">
        <v>4</v>
      </c>
      <c r="E13" s="2"/>
      <c r="F13" s="8" t="s">
        <v>7</v>
      </c>
      <c r="G13" s="55">
        <v>-8.4000000000000075</v>
      </c>
      <c r="H13" s="2"/>
      <c r="I13" s="55">
        <v>33.638310297839205</v>
      </c>
      <c r="J13" s="23"/>
      <c r="K13" s="60">
        <f t="shared" si="0"/>
        <v>30.812692232820709</v>
      </c>
      <c r="L13" s="2"/>
      <c r="M13" s="55">
        <v>0.19999999999997797</v>
      </c>
      <c r="N13" s="2"/>
      <c r="O13" s="55">
        <v>36.00514359194171</v>
      </c>
      <c r="P13" s="23"/>
      <c r="Q13" s="60">
        <f t="shared" si="1"/>
        <v>36.077153879125589</v>
      </c>
      <c r="R13" s="2"/>
      <c r="S13" s="55">
        <v>-7.1000000000000174</v>
      </c>
      <c r="T13" s="2"/>
      <c r="U13" s="55">
        <v>10.191082802547772</v>
      </c>
      <c r="V13" s="23"/>
      <c r="W13" s="60">
        <f t="shared" si="2"/>
        <v>9.4675159235668787</v>
      </c>
      <c r="X13" s="58"/>
      <c r="Y13" s="33">
        <v>2.200000000000002</v>
      </c>
      <c r="Z13" s="23"/>
      <c r="AA13" s="34">
        <v>1343</v>
      </c>
      <c r="AB13" s="23"/>
      <c r="AC13" s="63">
        <f t="shared" si="3"/>
        <v>1372.546</v>
      </c>
      <c r="AD13" s="23"/>
      <c r="AE13" s="33">
        <v>3.2</v>
      </c>
      <c r="AF13" s="23"/>
      <c r="AG13" s="67">
        <v>7901746.8300000001</v>
      </c>
      <c r="AH13" s="36"/>
      <c r="AI13" s="63">
        <f t="shared" si="7"/>
        <v>8154602.7285600007</v>
      </c>
      <c r="AJ13" s="42">
        <f t="shared" si="6"/>
        <v>1.3000000000000003</v>
      </c>
    </row>
    <row r="14" spans="1:42" s="13" customFormat="1" ht="15.75" customHeight="1" x14ac:dyDescent="0.2">
      <c r="A14" s="12"/>
      <c r="B14" s="12"/>
      <c r="C14" s="12"/>
      <c r="D14" s="14"/>
      <c r="E14" s="15"/>
      <c r="F14" s="16" t="s">
        <v>30</v>
      </c>
      <c r="G14" s="56">
        <v>-5.2304994554544404</v>
      </c>
      <c r="H14" s="15"/>
      <c r="I14" s="56">
        <v>31.798447868631197</v>
      </c>
      <c r="J14" s="38"/>
      <c r="K14" s="61">
        <f t="shared" si="0"/>
        <v>30.135230226019477</v>
      </c>
      <c r="L14" s="15"/>
      <c r="M14" s="56">
        <v>0.55599705362567864</v>
      </c>
      <c r="N14" s="15"/>
      <c r="O14" s="56">
        <v>33.334956064552252</v>
      </c>
      <c r="P14" s="38"/>
      <c r="Q14" s="61">
        <f t="shared" si="1"/>
        <v>33.520297438098574</v>
      </c>
      <c r="R14" s="15"/>
      <c r="S14" s="56">
        <v>-8.6908421609795958</v>
      </c>
      <c r="T14" s="15"/>
      <c r="U14" s="56">
        <v>13.078291814946619</v>
      </c>
      <c r="V14" s="38"/>
      <c r="W14" s="61">
        <f t="shared" si="2"/>
        <v>11.941678115957295</v>
      </c>
      <c r="X14" s="57"/>
      <c r="Y14" s="37">
        <v>-1.2502162345110257</v>
      </c>
      <c r="Z14" s="38"/>
      <c r="AA14" s="31">
        <v>8863.8333333333321</v>
      </c>
      <c r="AB14" s="38"/>
      <c r="AC14" s="64">
        <f t="shared" si="3"/>
        <v>8753.0162499999988</v>
      </c>
      <c r="AD14" s="38"/>
      <c r="AE14" s="40">
        <v>0.69031372357921672</v>
      </c>
      <c r="AF14" s="38"/>
      <c r="AG14" s="68">
        <v>46008966.670000002</v>
      </c>
      <c r="AH14" s="39">
        <f t="shared" ref="AH14" si="8">SUM(AH15:AH20)</f>
        <v>0</v>
      </c>
      <c r="AI14" s="64">
        <f t="shared" si="7"/>
        <v>46326572.880999997</v>
      </c>
      <c r="AJ14" s="42">
        <f t="shared" si="6"/>
        <v>-1.2096862764207832</v>
      </c>
    </row>
    <row r="15" spans="1:42" ht="15.75" customHeight="1" x14ac:dyDescent="0.2">
      <c r="A15" s="1" t="s">
        <v>1</v>
      </c>
      <c r="B15" s="1">
        <v>83106</v>
      </c>
      <c r="C15" s="1">
        <v>700</v>
      </c>
      <c r="D15" s="7" t="s">
        <v>5</v>
      </c>
      <c r="E15" s="2"/>
      <c r="F15" s="8" t="s">
        <v>24</v>
      </c>
      <c r="G15" s="55">
        <v>-2.2000000000000131</v>
      </c>
      <c r="H15" s="2"/>
      <c r="I15" s="55">
        <v>36.729114738280941</v>
      </c>
      <c r="J15" s="23"/>
      <c r="K15" s="60">
        <f t="shared" si="0"/>
        <v>35.921074214038754</v>
      </c>
      <c r="L15" s="2"/>
      <c r="M15" s="55">
        <v>0</v>
      </c>
      <c r="N15" s="2"/>
      <c r="O15" s="55">
        <v>37.256734936687344</v>
      </c>
      <c r="P15" s="23"/>
      <c r="Q15" s="60">
        <f t="shared" si="1"/>
        <v>37.256734936687344</v>
      </c>
      <c r="R15" s="2"/>
      <c r="S15" s="55">
        <v>-22.300000000000008</v>
      </c>
      <c r="T15" s="2"/>
      <c r="U15" s="55">
        <v>27.46268656716418</v>
      </c>
      <c r="V15" s="23"/>
      <c r="W15" s="60">
        <f t="shared" si="2"/>
        <v>21.338507462686565</v>
      </c>
      <c r="X15" s="58"/>
      <c r="Y15" s="33">
        <v>-1.7000000000000015</v>
      </c>
      <c r="Z15" s="23"/>
      <c r="AA15" s="34">
        <v>1886.25</v>
      </c>
      <c r="AB15" s="23"/>
      <c r="AC15" s="63">
        <f t="shared" si="3"/>
        <v>1854.1837499999999</v>
      </c>
      <c r="AD15" s="23"/>
      <c r="AE15" s="33">
        <v>1.9000000000000001</v>
      </c>
      <c r="AF15" s="23"/>
      <c r="AG15" s="67">
        <v>9510729.0099999979</v>
      </c>
      <c r="AH15" s="36"/>
      <c r="AI15" s="63">
        <f t="shared" si="7"/>
        <v>9691432.8611899968</v>
      </c>
      <c r="AJ15" s="42">
        <f t="shared" si="6"/>
        <v>0</v>
      </c>
    </row>
    <row r="16" spans="1:42" ht="15.75" customHeight="1" x14ac:dyDescent="0.2">
      <c r="A16" s="1" t="s">
        <v>1</v>
      </c>
      <c r="B16" s="1">
        <v>85502</v>
      </c>
      <c r="C16" s="1">
        <v>700</v>
      </c>
      <c r="D16" s="7" t="s">
        <v>4</v>
      </c>
      <c r="E16" s="2"/>
      <c r="F16" s="8" t="s">
        <v>8</v>
      </c>
      <c r="G16" s="55">
        <v>-8.7999999999999865</v>
      </c>
      <c r="H16" s="2"/>
      <c r="I16" s="55">
        <v>37.438518661394539</v>
      </c>
      <c r="J16" s="23"/>
      <c r="K16" s="60">
        <f t="shared" si="0"/>
        <v>34.143929019191823</v>
      </c>
      <c r="L16" s="2"/>
      <c r="M16" s="55">
        <v>0.20000000000000018</v>
      </c>
      <c r="N16" s="2"/>
      <c r="O16" s="55">
        <v>39.456270838676588</v>
      </c>
      <c r="P16" s="23"/>
      <c r="Q16" s="60">
        <f t="shared" si="1"/>
        <v>39.535183380353942</v>
      </c>
      <c r="R16" s="2"/>
      <c r="S16" s="55">
        <v>-0.9000000000000008</v>
      </c>
      <c r="T16" s="2"/>
      <c r="U16" s="55">
        <v>5.7924376508447306</v>
      </c>
      <c r="V16" s="23"/>
      <c r="W16" s="60">
        <f t="shared" si="2"/>
        <v>5.7403057119871281</v>
      </c>
      <c r="X16" s="58"/>
      <c r="Y16" s="33">
        <v>0</v>
      </c>
      <c r="Z16" s="23"/>
      <c r="AA16" s="34">
        <v>966.41666666666663</v>
      </c>
      <c r="AB16" s="23"/>
      <c r="AC16" s="63">
        <f t="shared" si="3"/>
        <v>966.41666666666663</v>
      </c>
      <c r="AD16" s="23"/>
      <c r="AE16" s="33">
        <v>1.7000000000000002</v>
      </c>
      <c r="AF16" s="23"/>
      <c r="AG16" s="67">
        <v>5302818.37</v>
      </c>
      <c r="AH16" s="36"/>
      <c r="AI16" s="63">
        <f t="shared" si="7"/>
        <v>5392966.2822899995</v>
      </c>
      <c r="AJ16" s="42">
        <f t="shared" si="6"/>
        <v>-0.19999999999999973</v>
      </c>
    </row>
    <row r="17" spans="1:43" ht="15.75" customHeight="1" x14ac:dyDescent="0.2">
      <c r="A17" s="1" t="s">
        <v>1</v>
      </c>
      <c r="B17" s="1">
        <v>85508</v>
      </c>
      <c r="C17" s="1">
        <v>700</v>
      </c>
      <c r="D17" s="7" t="s">
        <v>3</v>
      </c>
      <c r="E17" s="2"/>
      <c r="F17" s="8" t="s">
        <v>15</v>
      </c>
      <c r="G17" s="55">
        <v>-6.0999999999999943</v>
      </c>
      <c r="H17" s="2"/>
      <c r="I17" s="55">
        <v>33.692493405463402</v>
      </c>
      <c r="J17" s="23"/>
      <c r="K17" s="60">
        <f t="shared" si="0"/>
        <v>31.637251307730136</v>
      </c>
      <c r="L17" s="2"/>
      <c r="M17" s="55">
        <v>0.49999999999998934</v>
      </c>
      <c r="N17" s="2"/>
      <c r="O17" s="55">
        <v>35.394641564083997</v>
      </c>
      <c r="P17" s="23"/>
      <c r="Q17" s="60">
        <f t="shared" si="1"/>
        <v>35.571614771904414</v>
      </c>
      <c r="R17" s="2"/>
      <c r="S17" s="55">
        <v>-18.300000000000015</v>
      </c>
      <c r="T17" s="2"/>
      <c r="U17" s="55">
        <v>12.348668280871673</v>
      </c>
      <c r="V17" s="23"/>
      <c r="W17" s="60">
        <f t="shared" si="2"/>
        <v>10.088861985472155</v>
      </c>
      <c r="X17" s="58"/>
      <c r="Y17" s="33">
        <v>-1.7000000000000015</v>
      </c>
      <c r="Z17" s="23"/>
      <c r="AA17" s="34">
        <v>1111.75</v>
      </c>
      <c r="AB17" s="23"/>
      <c r="AC17" s="63">
        <f t="shared" si="3"/>
        <v>1092.85025</v>
      </c>
      <c r="AD17" s="23"/>
      <c r="AE17" s="33">
        <v>-3.5999999999999996</v>
      </c>
      <c r="AF17" s="23"/>
      <c r="AG17" s="67">
        <v>5437736.7600000007</v>
      </c>
      <c r="AH17" s="36"/>
      <c r="AI17" s="63">
        <f t="shared" si="7"/>
        <v>5241978.2366400007</v>
      </c>
      <c r="AJ17" s="42">
        <f t="shared" si="6"/>
        <v>-5.5</v>
      </c>
    </row>
    <row r="18" spans="1:43" ht="15.75" customHeight="1" x14ac:dyDescent="0.2">
      <c r="A18" s="1" t="s">
        <v>1</v>
      </c>
      <c r="B18" s="1">
        <v>85902</v>
      </c>
      <c r="C18" s="1">
        <v>700</v>
      </c>
      <c r="D18" s="7" t="s">
        <v>2</v>
      </c>
      <c r="E18" s="2"/>
      <c r="F18" s="8" t="s">
        <v>22</v>
      </c>
      <c r="G18" s="55">
        <v>-5.2000000000000046</v>
      </c>
      <c r="H18" s="2"/>
      <c r="I18" s="55">
        <v>28.812690533358516</v>
      </c>
      <c r="J18" s="23"/>
      <c r="K18" s="60">
        <f t="shared" si="0"/>
        <v>27.314430625623871</v>
      </c>
      <c r="L18" s="2"/>
      <c r="M18" s="55">
        <v>0.20000000000000018</v>
      </c>
      <c r="N18" s="2"/>
      <c r="O18" s="55">
        <v>30.491535176716432</v>
      </c>
      <c r="P18" s="23"/>
      <c r="Q18" s="60">
        <f t="shared" si="1"/>
        <v>30.552518247069866</v>
      </c>
      <c r="R18" s="2"/>
      <c r="S18" s="55">
        <v>-8.1000000000000192</v>
      </c>
      <c r="T18" s="2"/>
      <c r="U18" s="55">
        <v>15.118577075098816</v>
      </c>
      <c r="V18" s="23"/>
      <c r="W18" s="60">
        <f t="shared" si="2"/>
        <v>13.89397233201581</v>
      </c>
      <c r="X18" s="58"/>
      <c r="Y18" s="33">
        <v>-0.40000000000000036</v>
      </c>
      <c r="Z18" s="23"/>
      <c r="AA18" s="34">
        <v>1803</v>
      </c>
      <c r="AB18" s="23"/>
      <c r="AC18" s="63">
        <f t="shared" si="3"/>
        <v>1795.788</v>
      </c>
      <c r="AD18" s="23"/>
      <c r="AE18" s="33">
        <v>1.9000000000000001</v>
      </c>
      <c r="AF18" s="23"/>
      <c r="AG18" s="67">
        <v>9365632.5899999999</v>
      </c>
      <c r="AH18" s="36"/>
      <c r="AI18" s="63">
        <f t="shared" si="7"/>
        <v>9543579.6092099994</v>
      </c>
      <c r="AJ18" s="42">
        <f t="shared" si="6"/>
        <v>0</v>
      </c>
    </row>
    <row r="19" spans="1:43" ht="15.75" customHeight="1" x14ac:dyDescent="0.2">
      <c r="A19" s="1" t="s">
        <v>1</v>
      </c>
      <c r="B19" s="1">
        <v>85904</v>
      </c>
      <c r="C19" s="1">
        <v>700</v>
      </c>
      <c r="D19" s="7" t="s">
        <v>3</v>
      </c>
      <c r="E19" s="2"/>
      <c r="F19" s="8" t="s">
        <v>16</v>
      </c>
      <c r="G19" s="55">
        <v>-4.6000000000000263</v>
      </c>
      <c r="H19" s="2"/>
      <c r="I19" s="55">
        <v>29.661908339594291</v>
      </c>
      <c r="J19" s="23"/>
      <c r="K19" s="60">
        <f t="shared" si="0"/>
        <v>28.297460555972947</v>
      </c>
      <c r="L19" s="2"/>
      <c r="M19" s="55">
        <v>1.0000000000000009</v>
      </c>
      <c r="N19" s="2"/>
      <c r="O19" s="55">
        <v>30.574450517044788</v>
      </c>
      <c r="P19" s="23"/>
      <c r="Q19" s="60">
        <f t="shared" si="1"/>
        <v>30.880195022215236</v>
      </c>
      <c r="R19" s="2"/>
      <c r="S19" s="55">
        <v>10.399999999999988</v>
      </c>
      <c r="T19" s="2"/>
      <c r="U19" s="55">
        <v>10.109519797809604</v>
      </c>
      <c r="V19" s="23"/>
      <c r="W19" s="60">
        <f t="shared" si="2"/>
        <v>11.160909856781801</v>
      </c>
      <c r="X19" s="58"/>
      <c r="Y19" s="33">
        <v>-1.7000000000000015</v>
      </c>
      <c r="Z19" s="23"/>
      <c r="AA19" s="34">
        <v>1353</v>
      </c>
      <c r="AB19" s="23"/>
      <c r="AC19" s="63">
        <f t="shared" si="3"/>
        <v>1329.999</v>
      </c>
      <c r="AD19" s="23"/>
      <c r="AE19" s="33">
        <v>0.90000000000000013</v>
      </c>
      <c r="AF19" s="23"/>
      <c r="AG19" s="67">
        <v>7173994.6300000008</v>
      </c>
      <c r="AH19" s="36"/>
      <c r="AI19" s="63">
        <f t="shared" si="7"/>
        <v>7238560.5816700002</v>
      </c>
      <c r="AJ19" s="42">
        <f t="shared" si="6"/>
        <v>-0.99999999999999978</v>
      </c>
    </row>
    <row r="20" spans="1:43" ht="15.75" customHeight="1" x14ac:dyDescent="0.2">
      <c r="A20" s="1" t="s">
        <v>1</v>
      </c>
      <c r="B20" s="1">
        <v>86302</v>
      </c>
      <c r="C20" s="1">
        <v>700</v>
      </c>
      <c r="D20" s="7" t="s">
        <v>2</v>
      </c>
      <c r="E20" s="2"/>
      <c r="F20" s="8" t="s">
        <v>36</v>
      </c>
      <c r="G20" s="55">
        <v>-4.6000000000000156</v>
      </c>
      <c r="H20" s="2"/>
      <c r="I20" s="55">
        <v>26.585995195302075</v>
      </c>
      <c r="J20" s="23"/>
      <c r="K20" s="60">
        <f t="shared" si="0"/>
        <v>25.363039416318177</v>
      </c>
      <c r="L20" s="2"/>
      <c r="M20" s="55">
        <v>1.8000000000000016</v>
      </c>
      <c r="N20" s="2"/>
      <c r="O20" s="55">
        <v>28.845203990911784</v>
      </c>
      <c r="P20" s="23"/>
      <c r="Q20" s="60">
        <f t="shared" si="1"/>
        <v>29.364417662748195</v>
      </c>
      <c r="R20" s="2"/>
      <c r="S20" s="55">
        <v>68.799999999999969</v>
      </c>
      <c r="T20" s="2"/>
      <c r="U20" s="55">
        <v>6.0931899641577063</v>
      </c>
      <c r="V20" s="23"/>
      <c r="W20" s="60">
        <f t="shared" si="2"/>
        <v>10.285304659498205</v>
      </c>
      <c r="X20" s="58"/>
      <c r="Y20" s="33">
        <v>-1.7000000000000015</v>
      </c>
      <c r="Z20" s="23"/>
      <c r="AA20" s="34">
        <v>1743.4166666666667</v>
      </c>
      <c r="AB20" s="23"/>
      <c r="AC20" s="63">
        <f t="shared" si="3"/>
        <v>1713.7785833333335</v>
      </c>
      <c r="AD20" s="23"/>
      <c r="AE20" s="33">
        <v>0</v>
      </c>
      <c r="AF20" s="23"/>
      <c r="AG20" s="67">
        <v>9218055.3099999987</v>
      </c>
      <c r="AH20" s="36"/>
      <c r="AI20" s="63">
        <f t="shared" si="7"/>
        <v>9218055.3099999987</v>
      </c>
      <c r="AJ20" s="42">
        <f t="shared" si="6"/>
        <v>-1.9</v>
      </c>
    </row>
    <row r="21" spans="1:43" s="13" customFormat="1" ht="15.75" customHeight="1" x14ac:dyDescent="0.2">
      <c r="A21" s="12"/>
      <c r="B21" s="12"/>
      <c r="C21" s="12"/>
      <c r="D21" s="14"/>
      <c r="E21" s="15"/>
      <c r="F21" s="16" t="s">
        <v>31</v>
      </c>
      <c r="G21" s="56">
        <v>-7.4581049515469626</v>
      </c>
      <c r="H21" s="15"/>
      <c r="I21" s="56">
        <v>32.559261563464148</v>
      </c>
      <c r="J21" s="38"/>
      <c r="K21" s="61">
        <f t="shared" si="0"/>
        <v>30.1309576646123</v>
      </c>
      <c r="L21" s="15"/>
      <c r="M21" s="56">
        <v>1.0247695276658808</v>
      </c>
      <c r="N21" s="15"/>
      <c r="O21" s="56">
        <v>34.10191279453246</v>
      </c>
      <c r="P21" s="38"/>
      <c r="Q21" s="61">
        <f t="shared" si="1"/>
        <v>34.451378805202019</v>
      </c>
      <c r="R21" s="15"/>
      <c r="S21" s="56">
        <v>-23.960051648083514</v>
      </c>
      <c r="T21" s="15"/>
      <c r="U21" s="56">
        <v>17.910447761194032</v>
      </c>
      <c r="V21" s="38"/>
      <c r="W21" s="61">
        <f t="shared" si="2"/>
        <v>13.619095227208923</v>
      </c>
      <c r="X21" s="57"/>
      <c r="Y21" s="37">
        <v>1.6894432797577519</v>
      </c>
      <c r="Z21" s="38"/>
      <c r="AA21" s="31">
        <v>7154.9999999999991</v>
      </c>
      <c r="AB21" s="38"/>
      <c r="AC21" s="64">
        <f t="shared" si="3"/>
        <v>7275.8796666666658</v>
      </c>
      <c r="AD21" s="38"/>
      <c r="AE21" s="40">
        <v>1.4129709267801438</v>
      </c>
      <c r="AF21" s="38"/>
      <c r="AG21" s="68">
        <v>39570120.369999997</v>
      </c>
      <c r="AH21" s="39">
        <f t="shared" ref="AH21" si="9">SUM(AH22:AH28)</f>
        <v>0</v>
      </c>
      <c r="AI21" s="64">
        <f>AG21*(AE21%+1)</f>
        <v>40129234.666520007</v>
      </c>
      <c r="AJ21" s="42">
        <f t="shared" si="6"/>
        <v>-0.48702907321985611</v>
      </c>
      <c r="AM21" s="43"/>
      <c r="AO21" s="43"/>
      <c r="AP21" s="43"/>
    </row>
    <row r="22" spans="1:43" ht="15.75" customHeight="1" x14ac:dyDescent="0.2">
      <c r="A22" s="1" t="s">
        <v>1</v>
      </c>
      <c r="B22" s="1">
        <v>86304</v>
      </c>
      <c r="C22" s="1">
        <v>700</v>
      </c>
      <c r="D22" s="7" t="s">
        <v>5</v>
      </c>
      <c r="E22" s="2"/>
      <c r="F22" s="8" t="s">
        <v>25</v>
      </c>
      <c r="G22" s="55">
        <v>-4.4000000000000039</v>
      </c>
      <c r="H22" s="2"/>
      <c r="I22" s="55">
        <v>31.503211991434693</v>
      </c>
      <c r="J22" s="23"/>
      <c r="K22" s="60">
        <f t="shared" si="0"/>
        <v>30.117070663811564</v>
      </c>
      <c r="L22" s="2"/>
      <c r="M22" s="55">
        <v>0.8999999999999897</v>
      </c>
      <c r="N22" s="2"/>
      <c r="O22" s="55">
        <v>31.471118277530113</v>
      </c>
      <c r="P22" s="23"/>
      <c r="Q22" s="60">
        <f t="shared" si="1"/>
        <v>31.754358342027881</v>
      </c>
      <c r="R22" s="2"/>
      <c r="S22" s="55">
        <v>-30.499999999999993</v>
      </c>
      <c r="T22" s="2"/>
      <c r="U22" s="55">
        <v>31.802120141342762</v>
      </c>
      <c r="V22" s="23"/>
      <c r="W22" s="60">
        <f t="shared" si="2"/>
        <v>22.102473498233223</v>
      </c>
      <c r="X22" s="58"/>
      <c r="Y22" s="33">
        <v>1.6000000000000014</v>
      </c>
      <c r="Z22" s="23"/>
      <c r="AA22" s="34">
        <v>1151.3333333333333</v>
      </c>
      <c r="AB22" s="23"/>
      <c r="AC22" s="63">
        <f t="shared" si="3"/>
        <v>1169.7546666666667</v>
      </c>
      <c r="AD22" s="23"/>
      <c r="AE22" s="33">
        <v>1.9000000000000001</v>
      </c>
      <c r="AF22" s="23"/>
      <c r="AG22" s="67">
        <v>5726164.0300000003</v>
      </c>
      <c r="AH22" s="36"/>
      <c r="AI22" s="63">
        <f t="shared" si="7"/>
        <v>5834961.1465699999</v>
      </c>
      <c r="AJ22" s="42">
        <f t="shared" si="6"/>
        <v>0</v>
      </c>
    </row>
    <row r="23" spans="1:43" ht="15.75" customHeight="1" x14ac:dyDescent="0.2">
      <c r="A23" s="1" t="s">
        <v>1</v>
      </c>
      <c r="B23" s="1">
        <v>86306</v>
      </c>
      <c r="C23" s="1">
        <v>700</v>
      </c>
      <c r="D23" s="7" t="s">
        <v>3</v>
      </c>
      <c r="E23" s="2"/>
      <c r="F23" s="8" t="s">
        <v>17</v>
      </c>
      <c r="G23" s="55">
        <v>-7.0000000000000062</v>
      </c>
      <c r="H23" s="2"/>
      <c r="I23" s="55">
        <v>34.894140384784329</v>
      </c>
      <c r="J23" s="23"/>
      <c r="K23" s="60">
        <f t="shared" si="0"/>
        <v>32.451550557849423</v>
      </c>
      <c r="L23" s="2"/>
      <c r="M23" s="55">
        <v>0.69999999999998952</v>
      </c>
      <c r="N23" s="2"/>
      <c r="O23" s="55">
        <v>35.716304040689465</v>
      </c>
      <c r="P23" s="23"/>
      <c r="Q23" s="60">
        <f t="shared" si="1"/>
        <v>35.96631816897429</v>
      </c>
      <c r="R23" s="2"/>
      <c r="S23" s="55">
        <v>-47.4</v>
      </c>
      <c r="T23" s="2"/>
      <c r="U23" s="55">
        <v>23.498694516971277</v>
      </c>
      <c r="V23" s="23"/>
      <c r="W23" s="60">
        <f t="shared" si="2"/>
        <v>12.360313315926891</v>
      </c>
      <c r="X23" s="58"/>
      <c r="Y23" s="33">
        <v>0.80000000000000071</v>
      </c>
      <c r="Z23" s="23"/>
      <c r="AA23" s="34">
        <v>1060.6666666666667</v>
      </c>
      <c r="AB23" s="23"/>
      <c r="AC23" s="63">
        <f t="shared" si="3"/>
        <v>1069.152</v>
      </c>
      <c r="AD23" s="23"/>
      <c r="AE23" s="33">
        <v>1.4000000000000001</v>
      </c>
      <c r="AF23" s="23"/>
      <c r="AG23" s="67">
        <v>5919656.7200000007</v>
      </c>
      <c r="AH23" s="36"/>
      <c r="AI23" s="63">
        <f t="shared" si="7"/>
        <v>6002531.9140800005</v>
      </c>
      <c r="AJ23" s="42">
        <f t="shared" si="6"/>
        <v>-0.49999999999999978</v>
      </c>
    </row>
    <row r="24" spans="1:43" ht="15.75" customHeight="1" x14ac:dyDescent="0.2">
      <c r="A24" s="1" t="s">
        <v>1</v>
      </c>
      <c r="B24" s="1">
        <v>86308</v>
      </c>
      <c r="C24" s="1">
        <v>700</v>
      </c>
      <c r="D24" s="7" t="s">
        <v>3</v>
      </c>
      <c r="E24" s="2"/>
      <c r="F24" s="8" t="s">
        <v>18</v>
      </c>
      <c r="G24" s="55">
        <v>-9.1000000000000085</v>
      </c>
      <c r="H24" s="2"/>
      <c r="I24" s="55">
        <v>36.407581732603994</v>
      </c>
      <c r="J24" s="23"/>
      <c r="K24" s="60">
        <f t="shared" si="0"/>
        <v>33.094491794937028</v>
      </c>
      <c r="L24" s="2"/>
      <c r="M24" s="55">
        <v>0.59999999999997833</v>
      </c>
      <c r="N24" s="2"/>
      <c r="O24" s="55">
        <v>36.99390285675139</v>
      </c>
      <c r="P24" s="23"/>
      <c r="Q24" s="60">
        <f t="shared" si="1"/>
        <v>37.215866273891891</v>
      </c>
      <c r="R24" s="2"/>
      <c r="S24" s="55">
        <v>-51.300000000000004</v>
      </c>
      <c r="T24" s="2"/>
      <c r="U24" s="55">
        <v>28.799999999999997</v>
      </c>
      <c r="V24" s="23"/>
      <c r="W24" s="60">
        <f t="shared" si="2"/>
        <v>14.025599999999997</v>
      </c>
      <c r="X24" s="58"/>
      <c r="Y24" s="33">
        <v>0.60000000000000053</v>
      </c>
      <c r="Z24" s="23"/>
      <c r="AA24" s="34">
        <v>722.83333333333337</v>
      </c>
      <c r="AB24" s="23"/>
      <c r="AC24" s="63">
        <f t="shared" si="3"/>
        <v>727.17033333333336</v>
      </c>
      <c r="AD24" s="23"/>
      <c r="AE24" s="33">
        <v>-9.9999999999999867E-2</v>
      </c>
      <c r="AF24" s="23"/>
      <c r="AG24" s="67">
        <v>4148199.7300000004</v>
      </c>
      <c r="AH24" s="36"/>
      <c r="AI24" s="63">
        <f t="shared" si="7"/>
        <v>4144051.5302700005</v>
      </c>
      <c r="AJ24" s="42">
        <f t="shared" si="6"/>
        <v>-1.9999999999999998</v>
      </c>
    </row>
    <row r="25" spans="1:43" ht="15.75" customHeight="1" x14ac:dyDescent="0.2">
      <c r="A25" s="1" t="s">
        <v>1</v>
      </c>
      <c r="B25" s="1">
        <v>86310</v>
      </c>
      <c r="C25" s="1">
        <v>700</v>
      </c>
      <c r="D25" s="7" t="s">
        <v>3</v>
      </c>
      <c r="E25" s="2"/>
      <c r="F25" s="8" t="s">
        <v>19</v>
      </c>
      <c r="G25" s="55">
        <v>-5.3999999999999932</v>
      </c>
      <c r="H25" s="2"/>
      <c r="I25" s="55">
        <v>29.449059903804109</v>
      </c>
      <c r="J25" s="23"/>
      <c r="K25" s="60">
        <f t="shared" si="0"/>
        <v>27.858810668998689</v>
      </c>
      <c r="L25" s="2"/>
      <c r="M25" s="55">
        <v>2.7000000000000135</v>
      </c>
      <c r="N25" s="2"/>
      <c r="O25" s="55">
        <v>29.92799016451027</v>
      </c>
      <c r="P25" s="23"/>
      <c r="Q25" s="60">
        <f t="shared" si="1"/>
        <v>30.73604589895205</v>
      </c>
      <c r="R25" s="2"/>
      <c r="S25" s="55">
        <v>-36.1</v>
      </c>
      <c r="T25" s="2"/>
      <c r="U25" s="55">
        <v>22.716049382716051</v>
      </c>
      <c r="V25" s="23"/>
      <c r="W25" s="60">
        <f t="shared" si="2"/>
        <v>14.515555555555556</v>
      </c>
      <c r="X25" s="58"/>
      <c r="Y25" s="33">
        <v>2.0999999999999908</v>
      </c>
      <c r="Z25" s="23"/>
      <c r="AA25" s="34">
        <v>845.66666666666663</v>
      </c>
      <c r="AB25" s="23"/>
      <c r="AC25" s="63">
        <f t="shared" si="3"/>
        <v>863.42566666666653</v>
      </c>
      <c r="AD25" s="23"/>
      <c r="AE25" s="33">
        <v>1.6</v>
      </c>
      <c r="AF25" s="23"/>
      <c r="AG25" s="67">
        <v>4939003.05</v>
      </c>
      <c r="AH25" s="36"/>
      <c r="AI25" s="63">
        <f t="shared" si="7"/>
        <v>5018027.0987999998</v>
      </c>
      <c r="AJ25" s="42">
        <f t="shared" si="6"/>
        <v>-0.29999999999999982</v>
      </c>
    </row>
    <row r="26" spans="1:43" ht="15.75" customHeight="1" x14ac:dyDescent="0.2">
      <c r="A26" s="1" t="s">
        <v>1</v>
      </c>
      <c r="B26" s="1">
        <v>71110</v>
      </c>
      <c r="C26" s="1">
        <v>700</v>
      </c>
      <c r="D26" s="7" t="s">
        <v>5</v>
      </c>
      <c r="E26" s="2"/>
      <c r="F26" s="8" t="s">
        <v>26</v>
      </c>
      <c r="G26" s="55">
        <v>-4.6000000000000156</v>
      </c>
      <c r="H26" s="2"/>
      <c r="I26" s="55">
        <v>28.503381918643424</v>
      </c>
      <c r="J26" s="23"/>
      <c r="K26" s="60">
        <f t="shared" si="0"/>
        <v>27.192226350385823</v>
      </c>
      <c r="L26" s="2"/>
      <c r="M26" s="55">
        <v>1.4000000000000012</v>
      </c>
      <c r="N26" s="2"/>
      <c r="O26" s="55">
        <v>30.498833138856472</v>
      </c>
      <c r="P26" s="23"/>
      <c r="Q26" s="60">
        <f t="shared" si="1"/>
        <v>30.925816802800462</v>
      </c>
      <c r="R26" s="2"/>
      <c r="S26" s="55">
        <v>-6.300000000000006</v>
      </c>
      <c r="T26" s="2"/>
      <c r="U26" s="55">
        <v>15.047946889599212</v>
      </c>
      <c r="V26" s="23"/>
      <c r="W26" s="60">
        <f t="shared" si="2"/>
        <v>14.099926235554459</v>
      </c>
      <c r="X26" s="58"/>
      <c r="Y26" s="33">
        <v>4.0999999999999925</v>
      </c>
      <c r="Z26" s="23"/>
      <c r="AA26" s="34">
        <v>1446.3333333333333</v>
      </c>
      <c r="AB26" s="23"/>
      <c r="AC26" s="63">
        <f t="shared" si="3"/>
        <v>1505.6329999999998</v>
      </c>
      <c r="AD26" s="23"/>
      <c r="AE26" s="33">
        <v>1.9000000000000001</v>
      </c>
      <c r="AF26" s="23"/>
      <c r="AG26" s="67">
        <v>7658706.4399999995</v>
      </c>
      <c r="AH26" s="36"/>
      <c r="AI26" s="63">
        <f t="shared" si="7"/>
        <v>7804221.8623599987</v>
      </c>
      <c r="AJ26" s="42">
        <f t="shared" si="6"/>
        <v>0</v>
      </c>
    </row>
    <row r="27" spans="1:43" ht="15.75" customHeight="1" x14ac:dyDescent="0.2">
      <c r="A27" s="1" t="s">
        <v>1</v>
      </c>
      <c r="B27" s="1">
        <v>71504</v>
      </c>
      <c r="C27" s="1">
        <v>700</v>
      </c>
      <c r="D27" s="7" t="s">
        <v>4</v>
      </c>
      <c r="E27" s="2"/>
      <c r="F27" s="8" t="s">
        <v>9</v>
      </c>
      <c r="G27" s="55">
        <v>-11.899999999999999</v>
      </c>
      <c r="H27" s="2"/>
      <c r="I27" s="55">
        <v>34.595878832183487</v>
      </c>
      <c r="J27" s="23"/>
      <c r="K27" s="60">
        <f t="shared" si="0"/>
        <v>30.478969251153654</v>
      </c>
      <c r="L27" s="2"/>
      <c r="M27" s="55">
        <v>0.49999999999998934</v>
      </c>
      <c r="N27" s="2"/>
      <c r="O27" s="55">
        <v>37.351748986638647</v>
      </c>
      <c r="P27" s="23"/>
      <c r="Q27" s="60">
        <f t="shared" si="1"/>
        <v>37.538507731571833</v>
      </c>
      <c r="R27" s="2"/>
      <c r="S27" s="55">
        <v>100.20000000000002</v>
      </c>
      <c r="T27" s="2"/>
      <c r="U27" s="55">
        <v>5.6722689075630255</v>
      </c>
      <c r="V27" s="23"/>
      <c r="W27" s="60">
        <f t="shared" si="2"/>
        <v>11.35588235294118</v>
      </c>
      <c r="X27" s="58"/>
      <c r="Y27" s="33">
        <v>0.60000000000000053</v>
      </c>
      <c r="Z27" s="23"/>
      <c r="AA27" s="34">
        <v>919.83333333333337</v>
      </c>
      <c r="AB27" s="23"/>
      <c r="AC27" s="63">
        <f t="shared" si="3"/>
        <v>925.35233333333338</v>
      </c>
      <c r="AD27" s="23"/>
      <c r="AE27" s="33">
        <v>0.70000000000000018</v>
      </c>
      <c r="AF27" s="23"/>
      <c r="AG27" s="67">
        <v>5444891.9300000006</v>
      </c>
      <c r="AH27" s="36"/>
      <c r="AI27" s="63">
        <f t="shared" si="7"/>
        <v>5483006.1735100001</v>
      </c>
      <c r="AJ27" s="42">
        <f t="shared" si="6"/>
        <v>-1.1999999999999997</v>
      </c>
    </row>
    <row r="28" spans="1:43" s="85" customFormat="1" ht="15.75" customHeight="1" x14ac:dyDescent="0.2">
      <c r="A28" s="71" t="s">
        <v>1</v>
      </c>
      <c r="B28" s="71">
        <v>71506</v>
      </c>
      <c r="C28" s="71">
        <v>700</v>
      </c>
      <c r="D28" s="72" t="s">
        <v>4</v>
      </c>
      <c r="E28" s="73"/>
      <c r="F28" s="74" t="s">
        <v>10</v>
      </c>
      <c r="G28" s="75">
        <v>-9.7999999999999865</v>
      </c>
      <c r="H28" s="73"/>
      <c r="I28" s="75">
        <v>34.685547688463139</v>
      </c>
      <c r="J28" s="76"/>
      <c r="K28" s="77">
        <f t="shared" si="0"/>
        <v>31.286364014993755</v>
      </c>
      <c r="L28" s="73"/>
      <c r="M28" s="75">
        <v>1.0999999999999899</v>
      </c>
      <c r="N28" s="73"/>
      <c r="O28" s="75">
        <v>38.08801932824862</v>
      </c>
      <c r="P28" s="76"/>
      <c r="Q28" s="77">
        <f t="shared" si="1"/>
        <v>38.506987540859349</v>
      </c>
      <c r="R28" s="73"/>
      <c r="S28" s="75">
        <v>2.9000000000000137</v>
      </c>
      <c r="T28" s="73"/>
      <c r="U28" s="75">
        <v>9.9276111685625636</v>
      </c>
      <c r="V28" s="76"/>
      <c r="W28" s="77">
        <f t="shared" si="2"/>
        <v>10.215511892450879</v>
      </c>
      <c r="X28" s="78"/>
      <c r="Y28" s="79">
        <v>0.69999999999998952</v>
      </c>
      <c r="Z28" s="76"/>
      <c r="AA28" s="80">
        <v>1008.3333333333334</v>
      </c>
      <c r="AB28" s="76"/>
      <c r="AC28" s="81">
        <f t="shared" si="3"/>
        <v>1015.3916666666667</v>
      </c>
      <c r="AD28" s="76"/>
      <c r="AE28" s="79">
        <v>1.9000000000000001</v>
      </c>
      <c r="AF28" s="76"/>
      <c r="AG28" s="82">
        <v>5733498.4699999997</v>
      </c>
      <c r="AH28" s="83"/>
      <c r="AI28" s="81">
        <f t="shared" si="7"/>
        <v>5842434.9409299996</v>
      </c>
      <c r="AJ28" s="84">
        <f t="shared" si="6"/>
        <v>0</v>
      </c>
      <c r="AM28" s="86"/>
      <c r="AO28" s="86"/>
      <c r="AQ28" s="86"/>
    </row>
    <row r="29" spans="1:43" s="13" customFormat="1" ht="15.75" customHeight="1" x14ac:dyDescent="0.2">
      <c r="A29" s="12"/>
      <c r="B29" s="12"/>
      <c r="C29" s="12"/>
      <c r="D29" s="14"/>
      <c r="E29" s="15"/>
      <c r="F29" s="16" t="s">
        <v>32</v>
      </c>
      <c r="G29" s="56">
        <v>-11.274970815424846</v>
      </c>
      <c r="H29" s="15"/>
      <c r="I29" s="56">
        <v>31.252461599054747</v>
      </c>
      <c r="J29" s="38"/>
      <c r="K29" s="61">
        <f t="shared" si="0"/>
        <v>27.728755674659467</v>
      </c>
      <c r="L29" s="15"/>
      <c r="M29" s="56">
        <v>1.0704074026973043</v>
      </c>
      <c r="N29" s="15"/>
      <c r="O29" s="56">
        <v>34.959954233409611</v>
      </c>
      <c r="P29" s="38"/>
      <c r="Q29" s="61">
        <f t="shared" si="1"/>
        <v>35.33416817150362</v>
      </c>
      <c r="R29" s="15"/>
      <c r="S29" s="56">
        <v>22.463202698220684</v>
      </c>
      <c r="T29" s="15"/>
      <c r="U29" s="56">
        <v>8.3686440677966107</v>
      </c>
      <c r="V29" s="38"/>
      <c r="W29" s="61">
        <f t="shared" si="2"/>
        <v>10.248509547838385</v>
      </c>
      <c r="X29" s="57"/>
      <c r="Y29" s="37">
        <v>1.4384641076412796</v>
      </c>
      <c r="Z29" s="38"/>
      <c r="AA29" s="31">
        <v>3493.0833333333335</v>
      </c>
      <c r="AB29" s="38"/>
      <c r="AC29" s="64">
        <f t="shared" si="3"/>
        <v>3543.3300833333333</v>
      </c>
      <c r="AD29" s="38"/>
      <c r="AE29" s="37">
        <v>1.5076486022281177</v>
      </c>
      <c r="AF29" s="38"/>
      <c r="AG29" s="68">
        <v>19612161.349999998</v>
      </c>
      <c r="AH29" s="39">
        <f t="shared" ref="AH29" si="10">SUM(AH30:AH33)</f>
        <v>0</v>
      </c>
      <c r="AI29" s="64">
        <f>AG29*(AE29%+1)</f>
        <v>19907843.826459996</v>
      </c>
      <c r="AJ29" s="42">
        <f t="shared" si="6"/>
        <v>-0.39235139777188222</v>
      </c>
      <c r="AM29" s="43"/>
      <c r="AO29" s="43"/>
    </row>
    <row r="30" spans="1:43" ht="15.75" customHeight="1" x14ac:dyDescent="0.2">
      <c r="A30" s="1" t="s">
        <v>1</v>
      </c>
      <c r="B30" s="1">
        <v>82702</v>
      </c>
      <c r="C30" s="1">
        <v>700</v>
      </c>
      <c r="D30" s="7" t="s">
        <v>3</v>
      </c>
      <c r="E30" s="2"/>
      <c r="F30" s="8" t="s">
        <v>20</v>
      </c>
      <c r="G30" s="55">
        <v>-10.499999999999998</v>
      </c>
      <c r="H30" s="2"/>
      <c r="I30" s="55">
        <v>29.687132439426016</v>
      </c>
      <c r="J30" s="23"/>
      <c r="K30" s="60">
        <f t="shared" si="0"/>
        <v>26.569983533286283</v>
      </c>
      <c r="L30" s="2"/>
      <c r="M30" s="55">
        <v>1.5000000000000124</v>
      </c>
      <c r="N30" s="2"/>
      <c r="O30" s="55">
        <v>32.481768153550178</v>
      </c>
      <c r="P30" s="23"/>
      <c r="Q30" s="60">
        <f t="shared" si="1"/>
        <v>32.968994675853438</v>
      </c>
      <c r="R30" s="2"/>
      <c r="S30" s="55">
        <v>1.6999999999999904</v>
      </c>
      <c r="T30" s="2"/>
      <c r="U30" s="55">
        <v>9.8890649762282088</v>
      </c>
      <c r="V30" s="23"/>
      <c r="W30" s="60">
        <f t="shared" si="2"/>
        <v>10.057179080824087</v>
      </c>
      <c r="X30" s="58"/>
      <c r="Y30" s="33">
        <v>0.9000000000000119</v>
      </c>
      <c r="Z30" s="23"/>
      <c r="AA30" s="34">
        <v>1172.4166666666667</v>
      </c>
      <c r="AB30" s="23"/>
      <c r="AC30" s="63">
        <f t="shared" si="3"/>
        <v>1182.9684166666668</v>
      </c>
      <c r="AD30" s="23"/>
      <c r="AE30" s="33">
        <v>0.90000000000000013</v>
      </c>
      <c r="AF30" s="23"/>
      <c r="AG30" s="67">
        <v>6263259.6599999992</v>
      </c>
      <c r="AH30" s="36"/>
      <c r="AI30" s="63">
        <f>AG30*(AE30%+1)</f>
        <v>6319628.9969399981</v>
      </c>
      <c r="AJ30" s="42">
        <f t="shared" si="6"/>
        <v>-0.99999999999999978</v>
      </c>
      <c r="AM30" s="11"/>
    </row>
    <row r="31" spans="1:43" ht="15.75" customHeight="1" x14ac:dyDescent="0.2">
      <c r="A31" s="1" t="s">
        <v>1</v>
      </c>
      <c r="B31" s="1">
        <v>83506</v>
      </c>
      <c r="C31" s="1">
        <v>700</v>
      </c>
      <c r="D31" s="7" t="s">
        <v>4</v>
      </c>
      <c r="E31" s="2"/>
      <c r="F31" s="8" t="s">
        <v>11</v>
      </c>
      <c r="G31" s="55">
        <v>-7.5999999999999961</v>
      </c>
      <c r="H31" s="2"/>
      <c r="I31" s="55">
        <v>30.545208262783607</v>
      </c>
      <c r="J31" s="23"/>
      <c r="K31" s="60">
        <f t="shared" si="0"/>
        <v>28.223772434812055</v>
      </c>
      <c r="L31" s="2"/>
      <c r="M31" s="55">
        <v>2.0000000000000018</v>
      </c>
      <c r="N31" s="2"/>
      <c r="O31" s="55">
        <v>33.965287049399201</v>
      </c>
      <c r="P31" s="23"/>
      <c r="Q31" s="60">
        <f t="shared" si="1"/>
        <v>34.644592790387186</v>
      </c>
      <c r="R31" s="2"/>
      <c r="S31" s="55">
        <v>15.699999999999982</v>
      </c>
      <c r="T31" s="2"/>
      <c r="U31" s="55">
        <v>11.833455076698321</v>
      </c>
      <c r="V31" s="23"/>
      <c r="W31" s="60">
        <f t="shared" si="2"/>
        <v>13.691307523739955</v>
      </c>
      <c r="X31" s="58"/>
      <c r="Y31" s="33">
        <v>0.60000000000000053</v>
      </c>
      <c r="Z31" s="23"/>
      <c r="AA31" s="34">
        <v>770.66666666666663</v>
      </c>
      <c r="AB31" s="23"/>
      <c r="AC31" s="63">
        <f t="shared" si="3"/>
        <v>775.29066666666665</v>
      </c>
      <c r="AD31" s="23"/>
      <c r="AE31" s="33">
        <v>4.8</v>
      </c>
      <c r="AF31" s="23"/>
      <c r="AG31" s="67">
        <v>4426785.09</v>
      </c>
      <c r="AH31" s="36"/>
      <c r="AI31" s="63">
        <f t="shared" ref="AI31:AI34" si="11">AG31*(AE31%+1)</f>
        <v>4639270.7743199999</v>
      </c>
      <c r="AJ31" s="42">
        <f t="shared" si="6"/>
        <v>2.9</v>
      </c>
      <c r="AM31" s="11"/>
    </row>
    <row r="32" spans="1:43" ht="15.75" customHeight="1" x14ac:dyDescent="0.2">
      <c r="A32" s="1" t="s">
        <v>1</v>
      </c>
      <c r="B32" s="1">
        <v>84706</v>
      </c>
      <c r="C32" s="1">
        <v>700</v>
      </c>
      <c r="D32" s="7" t="s">
        <v>3</v>
      </c>
      <c r="E32" s="2"/>
      <c r="F32" s="8" t="s">
        <v>21</v>
      </c>
      <c r="G32" s="55">
        <v>-12.5</v>
      </c>
      <c r="H32" s="2"/>
      <c r="I32" s="55">
        <v>28.991209196532857</v>
      </c>
      <c r="J32" s="23"/>
      <c r="K32" s="60">
        <f t="shared" si="0"/>
        <v>25.367308046966251</v>
      </c>
      <c r="L32" s="2"/>
      <c r="M32" s="55">
        <v>0.50000000000001155</v>
      </c>
      <c r="N32" s="2"/>
      <c r="O32" s="55">
        <v>31.729770886689273</v>
      </c>
      <c r="P32" s="23"/>
      <c r="Q32" s="60">
        <f t="shared" si="1"/>
        <v>31.888419741122725</v>
      </c>
      <c r="R32" s="2"/>
      <c r="S32" s="55">
        <v>22.699999999999989</v>
      </c>
      <c r="T32" s="2"/>
      <c r="U32" s="55">
        <v>7.2527472527472536</v>
      </c>
      <c r="V32" s="23"/>
      <c r="W32" s="60">
        <f t="shared" si="2"/>
        <v>8.8991208791208791</v>
      </c>
      <c r="X32" s="58"/>
      <c r="Y32" s="33">
        <v>0.80000000000000071</v>
      </c>
      <c r="Z32" s="23"/>
      <c r="AA32" s="34">
        <v>710.33333333333337</v>
      </c>
      <c r="AB32" s="23"/>
      <c r="AC32" s="63">
        <f t="shared" si="3"/>
        <v>716.01600000000008</v>
      </c>
      <c r="AD32" s="23"/>
      <c r="AE32" s="33">
        <v>1.2000000000000002</v>
      </c>
      <c r="AF32" s="23"/>
      <c r="AG32" s="67">
        <v>3907245.0999999992</v>
      </c>
      <c r="AH32" s="36"/>
      <c r="AI32" s="63">
        <f t="shared" si="11"/>
        <v>3954132.0411999994</v>
      </c>
      <c r="AJ32" s="42">
        <f t="shared" si="6"/>
        <v>-0.69999999999999973</v>
      </c>
    </row>
    <row r="33" spans="1:43" ht="15.75" customHeight="1" x14ac:dyDescent="0.2">
      <c r="A33" s="1" t="s">
        <v>1</v>
      </c>
      <c r="B33" s="1">
        <v>71108</v>
      </c>
      <c r="C33" s="1">
        <v>700</v>
      </c>
      <c r="D33" s="7" t="s">
        <v>4</v>
      </c>
      <c r="E33" s="2"/>
      <c r="F33" s="8" t="s">
        <v>12</v>
      </c>
      <c r="G33" s="55">
        <v>-14.100000000000001</v>
      </c>
      <c r="H33" s="2"/>
      <c r="I33" s="55">
        <v>35.35413889782599</v>
      </c>
      <c r="J33" s="23"/>
      <c r="K33" s="60">
        <f t="shared" si="0"/>
        <v>30.369205313232527</v>
      </c>
      <c r="L33" s="2"/>
      <c r="M33" s="55">
        <v>0.50000000000001155</v>
      </c>
      <c r="N33" s="2"/>
      <c r="O33" s="55">
        <v>41.406680630580972</v>
      </c>
      <c r="P33" s="23"/>
      <c r="Q33" s="60">
        <f t="shared" si="1"/>
        <v>41.613714033733885</v>
      </c>
      <c r="R33" s="2"/>
      <c r="S33" s="55">
        <v>75.200000000000017</v>
      </c>
      <c r="T33" s="2"/>
      <c r="U33" s="55">
        <v>4.9792531120331951</v>
      </c>
      <c r="V33" s="23"/>
      <c r="W33" s="60">
        <f t="shared" si="2"/>
        <v>8.7236514522821587</v>
      </c>
      <c r="X33" s="58"/>
      <c r="Y33" s="33">
        <v>3.499999999999992</v>
      </c>
      <c r="Z33" s="23"/>
      <c r="AA33" s="34">
        <v>839.66666666666663</v>
      </c>
      <c r="AB33" s="23"/>
      <c r="AC33" s="63">
        <f t="shared" si="3"/>
        <v>869.05499999999995</v>
      </c>
      <c r="AD33" s="23"/>
      <c r="AE33" s="33">
        <v>-0.39999999999999969</v>
      </c>
      <c r="AF33" s="23"/>
      <c r="AG33" s="67">
        <v>5014871.4999999991</v>
      </c>
      <c r="AH33" s="36"/>
      <c r="AI33" s="63">
        <f t="shared" si="11"/>
        <v>4994812.0139999995</v>
      </c>
      <c r="AJ33" s="42">
        <f t="shared" si="6"/>
        <v>-2.2999999999999998</v>
      </c>
      <c r="AM33" s="44"/>
      <c r="AQ33" s="44"/>
    </row>
    <row r="34" spans="1:43" s="13" customFormat="1" ht="15.75" customHeight="1" x14ac:dyDescent="0.2">
      <c r="A34" s="12"/>
      <c r="B34" s="12"/>
      <c r="C34" s="12"/>
      <c r="D34" s="14"/>
      <c r="E34" s="15"/>
      <c r="F34" s="16" t="s">
        <v>33</v>
      </c>
      <c r="G34" s="56">
        <v>-9.3989832676526497</v>
      </c>
      <c r="H34" s="15"/>
      <c r="I34" s="56">
        <v>32.166206595961064</v>
      </c>
      <c r="J34" s="38"/>
      <c r="K34" s="61">
        <f t="shared" si="0"/>
        <v>29.142910220168101</v>
      </c>
      <c r="L34" s="15"/>
      <c r="M34" s="56">
        <v>1.2671170153981226</v>
      </c>
      <c r="N34" s="15"/>
      <c r="O34" s="56">
        <v>34.50019965393318</v>
      </c>
      <c r="P34" s="38"/>
      <c r="Q34" s="61">
        <f t="shared" si="1"/>
        <v>34.93735755409449</v>
      </c>
      <c r="R34" s="15"/>
      <c r="S34" s="56">
        <v>-19.764864871444498</v>
      </c>
      <c r="T34" s="15"/>
      <c r="U34" s="56">
        <v>18.106275967636126</v>
      </c>
      <c r="V34" s="38"/>
      <c r="W34" s="61">
        <f t="shared" si="2"/>
        <v>14.527594989382017</v>
      </c>
      <c r="X34" s="57"/>
      <c r="Y34" s="37">
        <v>-0.76020385050963313</v>
      </c>
      <c r="Z34" s="38"/>
      <c r="AA34" s="31">
        <v>4415</v>
      </c>
      <c r="AB34" s="38"/>
      <c r="AC34" s="64">
        <f t="shared" si="3"/>
        <v>4381.4369999999999</v>
      </c>
      <c r="AD34" s="38"/>
      <c r="AE34" s="37">
        <v>-2.9650833029290724</v>
      </c>
      <c r="AF34" s="38"/>
      <c r="AG34" s="68">
        <v>22725330.559999995</v>
      </c>
      <c r="AH34" s="39">
        <f t="shared" ref="AH34" si="12">SUM(AH35:AH37)</f>
        <v>0</v>
      </c>
      <c r="AI34" s="64">
        <f t="shared" si="11"/>
        <v>22051505.578029998</v>
      </c>
      <c r="AJ34" s="42">
        <f t="shared" si="6"/>
        <v>-4.8650833029290723</v>
      </c>
    </row>
    <row r="35" spans="1:43" ht="15.75" customHeight="1" x14ac:dyDescent="0.2">
      <c r="A35" s="1" t="s">
        <v>1</v>
      </c>
      <c r="B35" s="1">
        <v>74302</v>
      </c>
      <c r="C35" s="1">
        <v>700</v>
      </c>
      <c r="D35" s="7" t="s">
        <v>4</v>
      </c>
      <c r="E35" s="2"/>
      <c r="F35" s="8" t="s">
        <v>13</v>
      </c>
      <c r="G35" s="55">
        <v>-12.79999999999999</v>
      </c>
      <c r="H35" s="2"/>
      <c r="I35" s="55">
        <v>36.187330172092281</v>
      </c>
      <c r="J35" s="23"/>
      <c r="K35" s="60">
        <f t="shared" si="0"/>
        <v>31.555351910064473</v>
      </c>
      <c r="L35" s="2"/>
      <c r="M35" s="55">
        <v>0.20000000000000018</v>
      </c>
      <c r="N35" s="2"/>
      <c r="O35" s="55">
        <v>38.395162814133656</v>
      </c>
      <c r="P35" s="23"/>
      <c r="Q35" s="60">
        <f t="shared" si="1"/>
        <v>38.471953139761922</v>
      </c>
      <c r="R35" s="2"/>
      <c r="S35" s="55">
        <v>-29.999999999999993</v>
      </c>
      <c r="T35" s="2"/>
      <c r="U35" s="55">
        <v>24.066390041493776</v>
      </c>
      <c r="V35" s="23"/>
      <c r="W35" s="60">
        <f t="shared" si="2"/>
        <v>16.846473029045647</v>
      </c>
      <c r="X35" s="58"/>
      <c r="Y35" s="33">
        <v>1.0999999999999899</v>
      </c>
      <c r="Z35" s="23"/>
      <c r="AA35" s="34">
        <v>814.91666666666663</v>
      </c>
      <c r="AB35" s="23"/>
      <c r="AC35" s="63">
        <f t="shared" si="3"/>
        <v>823.88074999999992</v>
      </c>
      <c r="AD35" s="23"/>
      <c r="AE35" s="33">
        <v>1.9000000000000001</v>
      </c>
      <c r="AF35" s="23"/>
      <c r="AG35" s="67">
        <v>4176314.919999999</v>
      </c>
      <c r="AH35" s="36"/>
      <c r="AI35" s="63">
        <f>AG35*(AE35%+1)</f>
        <v>4255664.9034799989</v>
      </c>
      <c r="AJ35" s="42">
        <f t="shared" si="6"/>
        <v>0</v>
      </c>
    </row>
    <row r="36" spans="1:43" ht="15.75" customHeight="1" x14ac:dyDescent="0.2">
      <c r="A36" s="1" t="s">
        <v>1</v>
      </c>
      <c r="B36" s="1">
        <v>74306</v>
      </c>
      <c r="C36" s="1">
        <v>700</v>
      </c>
      <c r="D36" s="7" t="s">
        <v>5</v>
      </c>
      <c r="E36" s="2"/>
      <c r="F36" s="8" t="s">
        <v>27</v>
      </c>
      <c r="G36" s="55">
        <v>-7.7999999999999954</v>
      </c>
      <c r="H36" s="2"/>
      <c r="I36" s="55">
        <v>30.712669683257914</v>
      </c>
      <c r="J36" s="23"/>
      <c r="K36" s="60">
        <f t="shared" si="0"/>
        <v>28.317081447963798</v>
      </c>
      <c r="L36" s="2"/>
      <c r="M36" s="55">
        <v>1.0000000000000009</v>
      </c>
      <c r="N36" s="2"/>
      <c r="O36" s="55">
        <v>32.633483059287414</v>
      </c>
      <c r="P36" s="23"/>
      <c r="Q36" s="60">
        <f t="shared" si="1"/>
        <v>32.959817889880291</v>
      </c>
      <c r="R36" s="2"/>
      <c r="S36" s="55">
        <v>-17.399999999999991</v>
      </c>
      <c r="T36" s="2"/>
      <c r="U36" s="55">
        <v>17.898305084745761</v>
      </c>
      <c r="V36" s="23"/>
      <c r="W36" s="60">
        <f t="shared" si="2"/>
        <v>14.784000000000001</v>
      </c>
      <c r="X36" s="58"/>
      <c r="Y36" s="33">
        <v>-1.6999999999999904</v>
      </c>
      <c r="Z36" s="23"/>
      <c r="AA36" s="34">
        <v>2751.25</v>
      </c>
      <c r="AB36" s="23"/>
      <c r="AC36" s="63">
        <f t="shared" si="3"/>
        <v>2704.4787500000002</v>
      </c>
      <c r="AD36" s="23"/>
      <c r="AE36" s="33">
        <v>-6.1</v>
      </c>
      <c r="AF36" s="23"/>
      <c r="AG36" s="67">
        <v>13635833.969999997</v>
      </c>
      <c r="AH36" s="36"/>
      <c r="AI36" s="63">
        <f t="shared" ref="AI36:AI38" si="13">AG36*(AE36%+1)</f>
        <v>12804048.097829998</v>
      </c>
      <c r="AJ36" s="42">
        <f t="shared" si="6"/>
        <v>-8</v>
      </c>
    </row>
    <row r="37" spans="1:43" ht="15.75" customHeight="1" x14ac:dyDescent="0.2">
      <c r="A37" s="1" t="s">
        <v>1</v>
      </c>
      <c r="B37" s="1">
        <v>74308</v>
      </c>
      <c r="C37" s="1">
        <v>700</v>
      </c>
      <c r="D37" s="7" t="s">
        <v>4</v>
      </c>
      <c r="E37" s="2"/>
      <c r="F37" s="8" t="s">
        <v>14</v>
      </c>
      <c r="G37" s="55">
        <v>-11.2</v>
      </c>
      <c r="H37" s="2"/>
      <c r="I37" s="55">
        <v>32.487985916163105</v>
      </c>
      <c r="J37" s="23"/>
      <c r="K37" s="60">
        <f t="shared" si="0"/>
        <v>28.849331493552839</v>
      </c>
      <c r="L37" s="2"/>
      <c r="M37" s="55">
        <v>1.5000000000000124</v>
      </c>
      <c r="N37" s="2"/>
      <c r="O37" s="55">
        <v>36.208368915456873</v>
      </c>
      <c r="P37" s="23"/>
      <c r="Q37" s="60">
        <f t="shared" si="1"/>
        <v>36.751494449188733</v>
      </c>
      <c r="R37" s="2"/>
      <c r="S37" s="55">
        <v>-12.399999999999988</v>
      </c>
      <c r="T37" s="2"/>
      <c r="U37" s="55">
        <v>13.557358053302432</v>
      </c>
      <c r="V37" s="23"/>
      <c r="W37" s="60">
        <f t="shared" si="2"/>
        <v>11.876245654692932</v>
      </c>
      <c r="X37" s="58"/>
      <c r="Y37" s="33">
        <v>0.49999999999998934</v>
      </c>
      <c r="Z37" s="23"/>
      <c r="AA37" s="34">
        <v>848.83333333333337</v>
      </c>
      <c r="AB37" s="23"/>
      <c r="AC37" s="63">
        <f t="shared" si="3"/>
        <v>853.07749999999999</v>
      </c>
      <c r="AD37" s="23"/>
      <c r="AE37" s="33">
        <v>1.6</v>
      </c>
      <c r="AF37" s="23"/>
      <c r="AG37" s="67">
        <v>4913181.67</v>
      </c>
      <c r="AH37" s="36"/>
      <c r="AI37" s="63">
        <f t="shared" si="13"/>
        <v>4991792.5767200002</v>
      </c>
      <c r="AJ37" s="42">
        <f t="shared" si="6"/>
        <v>-0.29999999999999982</v>
      </c>
    </row>
    <row r="38" spans="1:43" s="13" customFormat="1" ht="15.75" customHeight="1" x14ac:dyDescent="0.2">
      <c r="A38" s="12"/>
      <c r="B38" s="12"/>
      <c r="C38" s="12"/>
      <c r="D38" s="14"/>
      <c r="E38" s="15"/>
      <c r="F38" s="16" t="s">
        <v>40</v>
      </c>
      <c r="G38" s="56">
        <v>-6.6556430723406894</v>
      </c>
      <c r="H38" s="15"/>
      <c r="I38" s="56">
        <v>30.032491960276914</v>
      </c>
      <c r="J38" s="38"/>
      <c r="K38" s="61">
        <f t="shared" si="0"/>
        <v>28.033636489671469</v>
      </c>
      <c r="L38" s="15"/>
      <c r="M38" s="56">
        <v>1.0841692551106341</v>
      </c>
      <c r="N38" s="15"/>
      <c r="O38" s="56">
        <v>31.635081034495709</v>
      </c>
      <c r="P38" s="38"/>
      <c r="Q38" s="61">
        <f t="shared" si="1"/>
        <v>31.978058856901047</v>
      </c>
      <c r="R38" s="15"/>
      <c r="S38" s="56">
        <v>-22.265557870180942</v>
      </c>
      <c r="T38" s="15"/>
      <c r="U38" s="56">
        <v>19.152011563478673</v>
      </c>
      <c r="V38" s="38"/>
      <c r="W38" s="61">
        <f t="shared" si="2"/>
        <v>14.887709345508583</v>
      </c>
      <c r="X38" s="57"/>
      <c r="Y38" s="37">
        <v>0.75372005662743824</v>
      </c>
      <c r="Z38" s="38"/>
      <c r="AA38" s="31">
        <v>156284.58333333331</v>
      </c>
      <c r="AB38" s="38"/>
      <c r="AC38" s="64">
        <f t="shared" si="3"/>
        <v>157462.53158333327</v>
      </c>
      <c r="AD38" s="38"/>
      <c r="AE38" s="37">
        <v>1.5292078175143553</v>
      </c>
      <c r="AF38" s="38"/>
      <c r="AG38" s="68">
        <v>826248373.02999997</v>
      </c>
      <c r="AH38" s="39">
        <f t="shared" ref="AH38" si="14">SUM(AH39:AH41)</f>
        <v>0</v>
      </c>
      <c r="AI38" s="64">
        <f t="shared" si="13"/>
        <v>838883427.74245989</v>
      </c>
      <c r="AJ38" s="42">
        <f t="shared" si="6"/>
        <v>-0.37079218248564461</v>
      </c>
    </row>
    <row r="41" spans="1:43" x14ac:dyDescent="0.2">
      <c r="F41" s="3"/>
      <c r="G41" s="45"/>
      <c r="H41" s="46"/>
      <c r="I41" s="46"/>
      <c r="J41" s="46"/>
      <c r="K41" s="46"/>
      <c r="M41" s="45"/>
      <c r="N41" s="46"/>
      <c r="O41" s="46"/>
      <c r="P41" s="46"/>
      <c r="Q41" s="46"/>
      <c r="S41" s="45"/>
      <c r="T41" s="46"/>
      <c r="U41" s="46"/>
      <c r="V41" s="46"/>
      <c r="W41" s="46"/>
      <c r="X41" s="46"/>
      <c r="Y41" s="51"/>
      <c r="AA41" s="46"/>
      <c r="AB41" s="46"/>
      <c r="AC41" s="46"/>
      <c r="AD41" s="46"/>
      <c r="AE41" s="11"/>
      <c r="AF41" s="11"/>
      <c r="AI41" s="52"/>
      <c r="AL41" s="47"/>
      <c r="AM41" s="48"/>
      <c r="AQ41" s="49"/>
    </row>
    <row r="42" spans="1:43" x14ac:dyDescent="0.2">
      <c r="G42" s="46"/>
      <c r="H42" s="46"/>
      <c r="I42" s="46"/>
      <c r="J42" s="46"/>
      <c r="K42" s="46"/>
      <c r="M42" s="46"/>
      <c r="N42" s="46"/>
      <c r="O42" s="46"/>
      <c r="P42" s="46"/>
      <c r="Q42" s="46"/>
      <c r="S42" s="46"/>
      <c r="T42" s="46"/>
      <c r="U42" s="46"/>
      <c r="V42" s="46"/>
      <c r="W42" s="46"/>
      <c r="X42" s="46"/>
      <c r="Y42" s="51"/>
      <c r="AA42" s="46"/>
      <c r="AB42" s="46"/>
      <c r="AC42" s="46"/>
      <c r="AD42" s="46"/>
      <c r="AE42" s="11"/>
      <c r="AF42" s="11"/>
      <c r="AI42" s="52"/>
      <c r="AL42" s="47"/>
      <c r="AM42" s="48"/>
      <c r="AQ42" s="49"/>
    </row>
    <row r="43" spans="1:43" x14ac:dyDescent="0.2">
      <c r="G43" s="46"/>
      <c r="H43" s="46"/>
      <c r="I43" s="46"/>
      <c r="J43" s="46"/>
      <c r="K43" s="46"/>
      <c r="M43" s="46"/>
      <c r="N43" s="46"/>
      <c r="O43" s="46"/>
      <c r="P43" s="46"/>
      <c r="Q43" s="46"/>
      <c r="S43" s="46"/>
      <c r="T43" s="46"/>
      <c r="U43" s="46"/>
      <c r="V43" s="46"/>
      <c r="W43" s="46"/>
      <c r="X43" s="46"/>
      <c r="Y43" s="51"/>
      <c r="AA43" s="46"/>
      <c r="AB43" s="46"/>
      <c r="AC43" s="46"/>
      <c r="AD43" s="46"/>
      <c r="AE43" s="11"/>
      <c r="AF43" s="11"/>
      <c r="AI43" s="52"/>
      <c r="AL43" s="47"/>
      <c r="AM43" s="48"/>
      <c r="AQ43" s="49"/>
    </row>
    <row r="44" spans="1:43" x14ac:dyDescent="0.2">
      <c r="G44" s="46"/>
      <c r="H44" s="46"/>
      <c r="I44" s="46"/>
      <c r="J44" s="46"/>
      <c r="K44" s="46"/>
      <c r="M44" s="46"/>
      <c r="N44" s="46"/>
      <c r="O44" s="46"/>
      <c r="P44" s="46"/>
      <c r="Q44" s="46"/>
      <c r="S44" s="46"/>
      <c r="T44" s="46"/>
      <c r="U44" s="46"/>
      <c r="V44" s="46"/>
      <c r="W44" s="46"/>
      <c r="X44" s="46"/>
      <c r="Y44" s="51"/>
      <c r="AA44" s="46"/>
      <c r="AB44" s="46"/>
      <c r="AC44" s="46"/>
      <c r="AD44" s="46"/>
      <c r="AE44" s="11"/>
      <c r="AF44" s="11"/>
      <c r="AI44" s="52"/>
      <c r="AL44" s="47"/>
      <c r="AM44" s="48"/>
      <c r="AQ44" s="49"/>
    </row>
    <row r="45" spans="1:43" x14ac:dyDescent="0.2">
      <c r="G45" s="46"/>
      <c r="H45" s="46"/>
      <c r="I45" s="46"/>
      <c r="J45" s="46"/>
      <c r="K45" s="46"/>
      <c r="M45" s="46"/>
      <c r="N45" s="46"/>
      <c r="O45" s="46"/>
      <c r="P45" s="46"/>
      <c r="Q45" s="46"/>
      <c r="S45" s="46"/>
      <c r="T45" s="46"/>
      <c r="U45" s="46"/>
      <c r="V45" s="46"/>
      <c r="W45" s="46"/>
      <c r="X45" s="46"/>
      <c r="Y45" s="51"/>
      <c r="AA45" s="46"/>
      <c r="AB45" s="46"/>
      <c r="AC45" s="46"/>
      <c r="AD45" s="46"/>
      <c r="AE45" s="11"/>
      <c r="AF45" s="11"/>
      <c r="AI45" s="52"/>
      <c r="AL45" s="47"/>
      <c r="AM45" s="48"/>
      <c r="AQ45" s="49"/>
    </row>
    <row r="46" spans="1:43" x14ac:dyDescent="0.2">
      <c r="G46" s="46"/>
      <c r="H46" s="46"/>
      <c r="I46" s="46"/>
      <c r="J46" s="46"/>
      <c r="K46" s="46"/>
      <c r="M46" s="46"/>
      <c r="N46" s="46"/>
      <c r="O46" s="46"/>
      <c r="P46" s="46"/>
      <c r="Q46" s="46"/>
      <c r="S46" s="46"/>
      <c r="T46" s="46"/>
      <c r="U46" s="46"/>
      <c r="V46" s="46"/>
      <c r="W46" s="46"/>
      <c r="X46" s="46"/>
      <c r="Y46" s="51"/>
      <c r="AA46" s="46"/>
      <c r="AB46" s="46"/>
      <c r="AC46" s="46"/>
      <c r="AD46" s="46"/>
      <c r="AE46" s="11"/>
      <c r="AF46" s="11"/>
      <c r="AI46" s="52"/>
      <c r="AL46" s="47"/>
      <c r="AM46" s="48"/>
      <c r="AQ46" s="49"/>
    </row>
    <row r="47" spans="1:43" x14ac:dyDescent="0.2">
      <c r="G47" s="46"/>
      <c r="H47" s="46"/>
      <c r="I47" s="46"/>
      <c r="J47" s="46"/>
      <c r="K47" s="46"/>
      <c r="M47" s="46"/>
      <c r="N47" s="46"/>
      <c r="O47" s="46"/>
      <c r="P47" s="46"/>
      <c r="Q47" s="46"/>
      <c r="S47" s="46"/>
      <c r="T47" s="46"/>
      <c r="U47" s="46"/>
      <c r="V47" s="46"/>
      <c r="W47" s="46"/>
      <c r="X47" s="46"/>
      <c r="Y47" s="51"/>
      <c r="AA47" s="46"/>
      <c r="AB47" s="46"/>
      <c r="AC47" s="46"/>
      <c r="AD47" s="46"/>
      <c r="AE47" s="11"/>
      <c r="AF47" s="11"/>
      <c r="AI47" s="52"/>
      <c r="AL47" s="47"/>
      <c r="AM47" s="48"/>
      <c r="AQ47" s="49"/>
    </row>
    <row r="48" spans="1:43" x14ac:dyDescent="0.2">
      <c r="G48" s="46"/>
      <c r="H48" s="46"/>
      <c r="I48" s="46"/>
      <c r="J48" s="46"/>
      <c r="K48" s="46"/>
      <c r="M48" s="46"/>
      <c r="N48" s="46"/>
      <c r="O48" s="46"/>
      <c r="P48" s="46"/>
      <c r="Q48" s="46"/>
      <c r="S48" s="46"/>
      <c r="T48" s="46"/>
      <c r="U48" s="46"/>
      <c r="V48" s="46"/>
      <c r="W48" s="46"/>
      <c r="X48" s="46"/>
      <c r="Y48" s="51"/>
      <c r="AA48" s="46"/>
      <c r="AB48" s="46"/>
      <c r="AC48" s="46"/>
      <c r="AD48" s="46"/>
      <c r="AE48" s="11"/>
      <c r="AF48" s="11"/>
      <c r="AI48" s="52"/>
      <c r="AL48" s="47"/>
      <c r="AM48" s="48"/>
      <c r="AQ48" s="49"/>
    </row>
    <row r="51" spans="11:35" x14ac:dyDescent="0.2">
      <c r="Y51" s="51"/>
      <c r="AI51" s="50"/>
    </row>
    <row r="52" spans="11:35" x14ac:dyDescent="0.2">
      <c r="K52" s="46"/>
      <c r="Q52" s="46"/>
      <c r="W52" s="46"/>
      <c r="X52" s="46"/>
    </row>
  </sheetData>
  <sortState ref="D179:L262">
    <sortCondition ref="F179:F262"/>
  </sortState>
  <mergeCells count="5">
    <mergeCell ref="AE7:AI7"/>
    <mergeCell ref="Y7:AC7"/>
    <mergeCell ref="M7:Q7"/>
    <mergeCell ref="S7:W7"/>
    <mergeCell ref="G7:K7"/>
  </mergeCells>
  <pageMargins left="0.51181102362204722" right="0.51181102362204722" top="0.59055118110236227" bottom="0.59055118110236227" header="0.31496062992125984" footer="0.31496062992125984"/>
  <pageSetup paperSize="9" scale="62" orientation="landscape" r:id="rId1"/>
  <headerFoot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Zielwerte_1</vt:lpstr>
      <vt:lpstr>Zielwerte_1!Druckbereich</vt:lpstr>
      <vt:lpstr>Zielwerte_1!Drucktitel</vt:lpstr>
    </vt:vector>
  </TitlesOfParts>
  <Company>Bundesagentur für Arbeit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Feuerpfef</dc:creator>
  <cp:lastModifiedBy>DauerR</cp:lastModifiedBy>
  <cp:lastPrinted>2017-01-23T08:22:23Z</cp:lastPrinted>
  <dcterms:created xsi:type="dcterms:W3CDTF">2013-12-19T17:06:17Z</dcterms:created>
  <dcterms:modified xsi:type="dcterms:W3CDTF">2017-03-13T14:32:42Z</dcterms:modified>
</cp:coreProperties>
</file>